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540" windowWidth="20730" windowHeight="11220"/>
  </bookViews>
  <sheets>
    <sheet name="2024" sheetId="2" r:id="rId1"/>
  </sheets>
  <definedNames>
    <definedName name="_xlnm.Print_Titles" localSheetId="0">'2024'!$8:$10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4" i="2" l="1"/>
  <c r="J53" i="2" l="1"/>
  <c r="H53" i="2"/>
  <c r="I84" i="2" l="1"/>
  <c r="K75" i="2" l="1"/>
  <c r="G39" i="2"/>
  <c r="H54" i="2"/>
  <c r="I54" i="2"/>
  <c r="I53" i="2" s="1"/>
  <c r="J54" i="2"/>
  <c r="G54" i="2"/>
  <c r="K55" i="2"/>
  <c r="K41" i="2"/>
  <c r="K54" i="2" l="1"/>
  <c r="G53" i="2"/>
  <c r="L72" i="2"/>
  <c r="H79" i="2" l="1"/>
  <c r="H78" i="2" s="1"/>
  <c r="H77" i="2" s="1"/>
  <c r="H76" i="2" s="1"/>
  <c r="I79" i="2"/>
  <c r="I78" i="2" s="1"/>
  <c r="J79" i="2"/>
  <c r="J78" i="2" s="1"/>
  <c r="J77" i="2" s="1"/>
  <c r="G79" i="2"/>
  <c r="K79" i="2" s="1"/>
  <c r="K80" i="2"/>
  <c r="H58" i="2"/>
  <c r="H57" i="2" s="1"/>
  <c r="H56" i="2" s="1"/>
  <c r="I58" i="2"/>
  <c r="I57" i="2" s="1"/>
  <c r="I56" i="2" s="1"/>
  <c r="J58" i="2"/>
  <c r="J57" i="2" s="1"/>
  <c r="J56" i="2" s="1"/>
  <c r="G58" i="2"/>
  <c r="K58" i="2" s="1"/>
  <c r="K59" i="2"/>
  <c r="H52" i="2"/>
  <c r="I52" i="2"/>
  <c r="J52" i="2"/>
  <c r="G52" i="2"/>
  <c r="K28" i="2"/>
  <c r="H27" i="2"/>
  <c r="H26" i="2" s="1"/>
  <c r="I27" i="2"/>
  <c r="I26" i="2" s="1"/>
  <c r="J27" i="2"/>
  <c r="G27" i="2"/>
  <c r="K27" i="2" s="1"/>
  <c r="K24" i="2"/>
  <c r="H23" i="2"/>
  <c r="I23" i="2"/>
  <c r="J23" i="2"/>
  <c r="G23" i="2"/>
  <c r="G78" i="2" l="1"/>
  <c r="G77" i="2" s="1"/>
  <c r="G57" i="2"/>
  <c r="I77" i="2"/>
  <c r="K53" i="2"/>
  <c r="K52" i="2"/>
  <c r="G26" i="2"/>
  <c r="L50" i="2"/>
  <c r="L49" i="2" s="1"/>
  <c r="L48" i="2" s="1"/>
  <c r="L68" i="2"/>
  <c r="L67" i="2" s="1"/>
  <c r="L63" i="2"/>
  <c r="L62" i="2" s="1"/>
  <c r="L61" i="2" s="1"/>
  <c r="L60" i="2" s="1"/>
  <c r="K64" i="2"/>
  <c r="K51" i="2"/>
  <c r="H50" i="2"/>
  <c r="H49" i="2" s="1"/>
  <c r="H48" i="2" s="1"/>
  <c r="I50" i="2"/>
  <c r="I49" i="2" s="1"/>
  <c r="J50" i="2"/>
  <c r="J49" i="2" s="1"/>
  <c r="J48" i="2" s="1"/>
  <c r="J47" i="2" s="1"/>
  <c r="G50" i="2"/>
  <c r="G49" i="2" s="1"/>
  <c r="G48" i="2" s="1"/>
  <c r="K57" i="2" l="1"/>
  <c r="G56" i="2"/>
  <c r="K78" i="2"/>
  <c r="K77" i="2"/>
  <c r="K26" i="2"/>
  <c r="K49" i="2"/>
  <c r="I48" i="2"/>
  <c r="K50" i="2"/>
  <c r="K48" i="2" l="1"/>
  <c r="H105" i="2"/>
  <c r="H100" i="2"/>
  <c r="H83" i="2"/>
  <c r="K16" i="2"/>
  <c r="H15" i="2"/>
  <c r="H14" i="2" s="1"/>
  <c r="H13" i="2" s="1"/>
  <c r="I15" i="2"/>
  <c r="J15" i="2"/>
  <c r="J14" i="2" s="1"/>
  <c r="J13" i="2" s="1"/>
  <c r="G15" i="2"/>
  <c r="G14" i="2" s="1"/>
  <c r="G13" i="2" s="1"/>
  <c r="K15" i="2" l="1"/>
  <c r="I14" i="2"/>
  <c r="H104" i="2"/>
  <c r="H103" i="2" s="1"/>
  <c r="L104" i="2"/>
  <c r="L103" i="2" s="1"/>
  <c r="K14" i="2" l="1"/>
  <c r="I13" i="2"/>
  <c r="I83" i="2"/>
  <c r="K13" i="2" l="1"/>
  <c r="L95" i="2"/>
  <c r="L94" i="2" s="1"/>
  <c r="L75" i="2"/>
  <c r="L92" i="2" l="1"/>
  <c r="L93" i="2"/>
  <c r="H90" i="2"/>
  <c r="H89" i="2" s="1"/>
  <c r="H88" i="2" s="1"/>
  <c r="I47" i="2"/>
  <c r="H47" i="2" l="1"/>
  <c r="H87" i="2"/>
  <c r="H86" i="2" s="1"/>
  <c r="K22" i="2"/>
  <c r="G47" i="2" l="1"/>
  <c r="K47" i="2" s="1"/>
  <c r="K36" i="2"/>
  <c r="J35" i="2"/>
  <c r="I35" i="2"/>
  <c r="H35" i="2"/>
  <c r="G35" i="2"/>
  <c r="K56" i="2" l="1"/>
  <c r="K35" i="2"/>
  <c r="H37" i="2"/>
  <c r="H34" i="2" s="1"/>
  <c r="H33" i="2" s="1"/>
  <c r="H21" i="2"/>
  <c r="J71" i="2" l="1"/>
  <c r="I39" i="2"/>
  <c r="K72" i="2" l="1"/>
  <c r="I71" i="2"/>
  <c r="I70" i="2" s="1"/>
  <c r="H71" i="2"/>
  <c r="L71" i="2" s="1"/>
  <c r="J74" i="2"/>
  <c r="I74" i="2"/>
  <c r="H74" i="2"/>
  <c r="H73" i="2" s="1"/>
  <c r="G74" i="2"/>
  <c r="G73" i="2" s="1"/>
  <c r="G68" i="2"/>
  <c r="G67" i="2" s="1"/>
  <c r="L74" i="2" l="1"/>
  <c r="I73" i="2"/>
  <c r="K73" i="2" s="1"/>
  <c r="K74" i="2"/>
  <c r="J73" i="2"/>
  <c r="L73" i="2" s="1"/>
  <c r="J70" i="2" l="1"/>
  <c r="H70" i="2"/>
  <c r="L70" i="2" l="1"/>
  <c r="G71" i="2"/>
  <c r="G45" i="2"/>
  <c r="G44" i="2" s="1"/>
  <c r="G43" i="2" s="1"/>
  <c r="G42" i="2" s="1"/>
  <c r="G70" i="2" l="1"/>
  <c r="K70" i="2" s="1"/>
  <c r="K71" i="2"/>
  <c r="K69" i="2" l="1"/>
  <c r="J68" i="2"/>
  <c r="J67" i="2" s="1"/>
  <c r="I68" i="2"/>
  <c r="I67" i="2" s="1"/>
  <c r="K96" i="2"/>
  <c r="J95" i="2"/>
  <c r="J94" i="2" s="1"/>
  <c r="J93" i="2" s="1"/>
  <c r="J92" i="2" s="1"/>
  <c r="I95" i="2"/>
  <c r="I94" i="2" s="1"/>
  <c r="I93" i="2" s="1"/>
  <c r="H95" i="2"/>
  <c r="H94" i="2" s="1"/>
  <c r="H93" i="2" s="1"/>
  <c r="H92" i="2" s="1"/>
  <c r="G95" i="2"/>
  <c r="G94" i="2" s="1"/>
  <c r="G93" i="2" s="1"/>
  <c r="G92" i="2" s="1"/>
  <c r="H68" i="2"/>
  <c r="H67" i="2" s="1"/>
  <c r="J63" i="2"/>
  <c r="I63" i="2"/>
  <c r="I62" i="2" s="1"/>
  <c r="I61" i="2" s="1"/>
  <c r="H63" i="2"/>
  <c r="H62" i="2" s="1"/>
  <c r="H61" i="2" s="1"/>
  <c r="G63" i="2"/>
  <c r="G62" i="2" s="1"/>
  <c r="G61" i="2" s="1"/>
  <c r="K40" i="2"/>
  <c r="K39" i="2"/>
  <c r="G60" i="2" l="1"/>
  <c r="H60" i="2"/>
  <c r="H66" i="2"/>
  <c r="I66" i="2"/>
  <c r="J62" i="2"/>
  <c r="J61" i="2" s="1"/>
  <c r="I92" i="2"/>
  <c r="K92" i="2" s="1"/>
  <c r="K93" i="2"/>
  <c r="K68" i="2"/>
  <c r="K63" i="2"/>
  <c r="K62" i="2" s="1"/>
  <c r="K94" i="2"/>
  <c r="K95" i="2"/>
  <c r="I60" i="2" l="1"/>
  <c r="K61" i="2"/>
  <c r="J66" i="2"/>
  <c r="L66" i="2" s="1"/>
  <c r="J60" i="2"/>
  <c r="G106" i="2"/>
  <c r="G101" i="2"/>
  <c r="G84" i="2"/>
  <c r="G37" i="2"/>
  <c r="G34" i="2" s="1"/>
  <c r="G33" i="2" s="1"/>
  <c r="G104" i="2" l="1"/>
  <c r="G103" i="2" s="1"/>
  <c r="G105" i="2"/>
  <c r="G99" i="2"/>
  <c r="G98" i="2" s="1"/>
  <c r="G97" i="2" s="1"/>
  <c r="G100" i="2"/>
  <c r="G82" i="2"/>
  <c r="G81" i="2" s="1"/>
  <c r="G76" i="2" s="1"/>
  <c r="G83" i="2"/>
  <c r="H65" i="2"/>
  <c r="K60" i="2"/>
  <c r="L20" i="2" l="1"/>
  <c r="K25" i="2"/>
  <c r="K32" i="2"/>
  <c r="K38" i="2"/>
  <c r="K46" i="2"/>
  <c r="K85" i="2"/>
  <c r="K91" i="2"/>
  <c r="K102" i="2"/>
  <c r="K107" i="2"/>
  <c r="K105" i="2" s="1"/>
  <c r="J101" i="2"/>
  <c r="J100" i="2" s="1"/>
  <c r="J106" i="2"/>
  <c r="I106" i="2"/>
  <c r="I101" i="2"/>
  <c r="I100" i="2" s="1"/>
  <c r="K100" i="2" s="1"/>
  <c r="J90" i="2"/>
  <c r="J89" i="2" s="1"/>
  <c r="J88" i="2" s="1"/>
  <c r="I90" i="2"/>
  <c r="I89" i="2" s="1"/>
  <c r="I88" i="2" s="1"/>
  <c r="J84" i="2"/>
  <c r="I82" i="2"/>
  <c r="J65" i="2"/>
  <c r="L65" i="2" s="1"/>
  <c r="J45" i="2"/>
  <c r="J44" i="2" s="1"/>
  <c r="J43" i="2" s="1"/>
  <c r="J42" i="2" s="1"/>
  <c r="J21" i="2"/>
  <c r="J31" i="2"/>
  <c r="J30" i="2" s="1"/>
  <c r="J29" i="2" s="1"/>
  <c r="J37" i="2"/>
  <c r="I45" i="2"/>
  <c r="I44" i="2" s="1"/>
  <c r="I43" i="2" s="1"/>
  <c r="I42" i="2" s="1"/>
  <c r="K42" i="2" s="1"/>
  <c r="I37" i="2"/>
  <c r="I34" i="2" s="1"/>
  <c r="I33" i="2" s="1"/>
  <c r="I31" i="2"/>
  <c r="I30" i="2" s="1"/>
  <c r="I29" i="2" s="1"/>
  <c r="J19" i="2"/>
  <c r="I19" i="2"/>
  <c r="I21" i="2"/>
  <c r="J104" i="2" l="1"/>
  <c r="J103" i="2" s="1"/>
  <c r="J105" i="2"/>
  <c r="I104" i="2"/>
  <c r="I103" i="2" s="1"/>
  <c r="I105" i="2"/>
  <c r="J82" i="2"/>
  <c r="J81" i="2" s="1"/>
  <c r="J76" i="2" s="1"/>
  <c r="J83" i="2"/>
  <c r="K101" i="2"/>
  <c r="I99" i="2"/>
  <c r="K106" i="2"/>
  <c r="K104" i="2" s="1"/>
  <c r="K103" i="2" s="1"/>
  <c r="J34" i="2"/>
  <c r="J33" i="2" s="1"/>
  <c r="J18" i="2"/>
  <c r="I18" i="2"/>
  <c r="J99" i="2"/>
  <c r="J98" i="2" s="1"/>
  <c r="J97" i="2" s="1"/>
  <c r="K82" i="2"/>
  <c r="I81" i="2"/>
  <c r="I76" i="2" s="1"/>
  <c r="K84" i="2"/>
  <c r="K83" i="2" s="1"/>
  <c r="K45" i="2"/>
  <c r="K43" i="2"/>
  <c r="K44" i="2"/>
  <c r="K37" i="2"/>
  <c r="J17" i="2" l="1"/>
  <c r="J12" i="2" s="1"/>
  <c r="I17" i="2"/>
  <c r="I12" i="2" s="1"/>
  <c r="J87" i="2"/>
  <c r="I65" i="2"/>
  <c r="I87" i="2"/>
  <c r="K99" i="2"/>
  <c r="I98" i="2"/>
  <c r="I97" i="2" s="1"/>
  <c r="K76" i="2"/>
  <c r="K81" i="2"/>
  <c r="G90" i="2"/>
  <c r="G89" i="2" s="1"/>
  <c r="G88" i="2" s="1"/>
  <c r="G31" i="2"/>
  <c r="K89" i="2" l="1"/>
  <c r="J86" i="2"/>
  <c r="J11" i="2" s="1"/>
  <c r="K98" i="2"/>
  <c r="K97" i="2"/>
  <c r="I86" i="2"/>
  <c r="G30" i="2"/>
  <c r="K31" i="2"/>
  <c r="G19" i="2"/>
  <c r="K19" i="2" s="1"/>
  <c r="K20" i="2"/>
  <c r="K90" i="2"/>
  <c r="H19" i="2"/>
  <c r="H18" i="2" s="1"/>
  <c r="H17" i="2" s="1"/>
  <c r="G21" i="2"/>
  <c r="G66" i="2"/>
  <c r="G65" i="2" s="1"/>
  <c r="H12" i="2" l="1"/>
  <c r="H11" i="2" s="1"/>
  <c r="I108" i="2"/>
  <c r="I11" i="2"/>
  <c r="J108" i="2"/>
  <c r="L19" i="2"/>
  <c r="K21" i="2"/>
  <c r="G87" i="2"/>
  <c r="K88" i="2"/>
  <c r="G29" i="2"/>
  <c r="K29" i="2" s="1"/>
  <c r="K30" i="2"/>
  <c r="H108" i="2" l="1"/>
  <c r="L108" i="2" s="1"/>
  <c r="G86" i="2"/>
  <c r="K86" i="2" s="1"/>
  <c r="K87" i="2"/>
  <c r="L18" i="2"/>
  <c r="K67" i="2"/>
  <c r="K65" i="2" l="1"/>
  <c r="K66" i="2"/>
  <c r="L17" i="2"/>
  <c r="L12" i="2" l="1"/>
  <c r="L11" i="2" l="1"/>
  <c r="K34" i="2"/>
  <c r="K33" i="2"/>
  <c r="K23" i="2"/>
  <c r="G18" i="2"/>
  <c r="K18" i="2" l="1"/>
  <c r="G17" i="2"/>
  <c r="G12" i="2" s="1"/>
  <c r="K17" i="2" l="1"/>
  <c r="G11" i="2"/>
  <c r="K11" i="2" s="1"/>
  <c r="G108" i="2"/>
  <c r="K108" i="2" s="1"/>
  <c r="K12" i="2"/>
</calcChain>
</file>

<file path=xl/sharedStrings.xml><?xml version="1.0" encoding="utf-8"?>
<sst xmlns="http://schemas.openxmlformats.org/spreadsheetml/2006/main" count="233" uniqueCount="76">
  <si>
    <t>ИТОГО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</si>
  <si>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</si>
  <si>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</si>
  <si>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</si>
  <si>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</si>
  <si>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Иные бюджетные ассигнования</t>
  </si>
  <si>
    <t>Физическая культура</t>
  </si>
  <si>
    <t>ФИЗИЧЕСКАЯ КУЛЬТУРА И СПОРТ</t>
  </si>
  <si>
    <t>Предоставление субсидий бюджетным, автономным учреждениям и иным некоммерческим организациям</t>
  </si>
  <si>
    <t>Другие вопросы в области культуры, кинематографии</t>
  </si>
  <si>
    <t>КУЛЬТУРА, КИНЕМАТОГРАФИЯ</t>
  </si>
  <si>
    <t>ОБРАЗОВАНИЕ</t>
  </si>
  <si>
    <t>Благоустройство</t>
  </si>
  <si>
    <t>ЖИЛИЩНО-КОММУНАЛЬНОЕ ХОЗЯЙСТВО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</si>
  <si>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</si>
  <si>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</si>
  <si>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</si>
  <si>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</si>
  <si>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</si>
  <si>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</si>
  <si>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</si>
  <si>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</si>
  <si>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Администрация Красноглинского внутригородского района городского округа Самара</t>
  </si>
  <si>
    <t>в том числе средства вышестоя- щих бюджетов</t>
  </si>
  <si>
    <t>Всего</t>
  </si>
  <si>
    <t>вид расхо-дов</t>
  </si>
  <si>
    <t>целевая статья</t>
  </si>
  <si>
    <t>под-раздел</t>
  </si>
  <si>
    <t>раз-дел</t>
  </si>
  <si>
    <t>Коды классификации расходов бюджета</t>
  </si>
  <si>
    <t>Код глав-ного рас-поря-дителя средств бюдже-та</t>
  </si>
  <si>
    <t>тыс. рублей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</si>
  <si>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</si>
  <si>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9900000000</t>
  </si>
  <si>
    <t>Уплата налогов, сборов и других платежей</t>
  </si>
  <si>
    <t>Резервные фонды</t>
  </si>
  <si>
    <t>Резервные средства</t>
  </si>
  <si>
    <t>Процент исполнения</t>
  </si>
  <si>
    <t>в том числе средства выше-стоящих бюджетов</t>
  </si>
  <si>
    <t>НАЦИОНАЛЬНАЯ ЭКОНОМИКА</t>
  </si>
  <si>
    <t>Субсидии бюджетным учреждениям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</si>
  <si>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</si>
  <si>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</si>
  <si>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</si>
  <si>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</si>
  <si>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В100000000</t>
  </si>
  <si>
    <t>Пенсионное обеспечение</t>
  </si>
  <si>
    <t xml:space="preserve">Молодежная политика </t>
  </si>
  <si>
    <t>В200000000</t>
  </si>
  <si>
    <t>В300000000</t>
  </si>
  <si>
    <t>Массовый спорт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</si>
  <si>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</si>
  <si>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Другие вопросы в области национальной безопасности и правоохранительной деятельности</t>
  </si>
  <si>
    <t>Функционирование  высшего должностного лица субъекта Российской Федерации и муниципального образования</t>
  </si>
  <si>
    <t>В500000000</t>
  </si>
  <si>
    <t>В520000000</t>
  </si>
  <si>
    <t>Подпрограмма "Молодежь Красноглинского района"</t>
  </si>
  <si>
    <t>В510000000</t>
  </si>
  <si>
    <t>Подпрограмма "Развитие культуры Красноглинского внутригородского района городского округа Самара"</t>
  </si>
  <si>
    <t>В530000000</t>
  </si>
  <si>
    <t>Подпрограмма "Развитие физической культуры и спорта на территории Красноглинского внутригородского района городского округа Самара"</t>
  </si>
  <si>
    <t>Гражданская оборона</t>
  </si>
  <si>
    <t>Исполнение судебных актов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</si>
  <si>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</si>
  <si>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</si>
  <si>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Муниципальная программа Красноглинского внутригородского района городского округа Самара "Развитие социальной сферы Красноглинского внутригородского района городского округа Самара" на 2020 - 2025 годы</t>
  </si>
  <si>
    <t>Муниципальная программа Красноглинского внутригородского района городского округа Самара "Развитие муниципальной службы в Красноглинского внутригородского района городского округа Самара" на 2019 - 2024 годы</t>
  </si>
  <si>
    <t>Уплата налогов, сборов и иных платежей</t>
  </si>
  <si>
    <t>Муниципальная программа Красноглинского внутригородского района городского округа Самара "Благоустройство территории Красноглинского внутригородского района городского округа Самара" на 2017 - 2026 годы</t>
  </si>
  <si>
    <t>Приложение 3</t>
  </si>
  <si>
    <t>к Решению Совета депутатов Красноглинского внутригородского района городского округа Самара</t>
  </si>
  <si>
    <t>от  "____"_____________2025г. №_______</t>
  </si>
  <si>
    <t xml:space="preserve">Расходы бюджета Красноглинского внутригородского района городского округа Самара Самарской области за 2024 год по ведомственной структуре расходов  бюджета </t>
  </si>
  <si>
    <t>Утверждено на 2024 год с учетом изменений</t>
  </si>
  <si>
    <t>Исполнено за 2024 год</t>
  </si>
  <si>
    <t>Муниципальная программа Красноглинского внутригородского района городского округа Самара " Комфортная городская среда" на 2018 - 2030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</si>
</sst>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#,##0.0;[Red]\-#,##0.0"/>
    <numFmt numFmtId="166" formatCode="000"/>
    <numFmt numFmtId="167" formatCode="00"/>
    <numFmt numFmtId="168" formatCode="000\.00\.00"/>
    <numFmt numFmtId="169" formatCode="#,##0.0_ ;[Red]\-#,##0.0\ "/>
    <numFmt numFmtId="170" formatCode="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169" fontId="1" fillId="0" borderId="0" xfId="1" applyNumberFormat="1"/>
    <xf numFmtId="164" fontId="1" fillId="0" borderId="0" xfId="1" applyNumberFormat="1"/>
    <xf numFmtId="0" fontId="6" fillId="0" borderId="0" xfId="1" applyFont="1"/>
    <xf numFmtId="0" fontId="2" fillId="0" borderId="0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Alignment="1" applyProtection="1"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164" fontId="2" fillId="0" borderId="0" xfId="1" applyNumberFormat="1" applyFont="1" applyFill="1" applyBorder="1" applyAlignment="1" applyProtection="1">
      <protection hidden="1"/>
    </xf>
    <xf numFmtId="169" fontId="2" fillId="0" borderId="0" xfId="1" applyNumberFormat="1" applyFont="1" applyBorder="1"/>
    <xf numFmtId="164" fontId="5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0" fontId="9" fillId="0" borderId="0" xfId="2" applyNumberFormat="1" applyFont="1" applyFill="1" applyAlignment="1" applyProtection="1">
      <alignment horizontal="center" vertical="center"/>
      <protection hidden="1"/>
    </xf>
    <xf numFmtId="0" fontId="9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2" applyNumberFormat="1" applyFont="1" applyFill="1" applyAlignment="1" applyProtection="1">
      <alignment horizontal="center" vertical="center"/>
      <protection hidden="1"/>
    </xf>
    <xf numFmtId="0" fontId="9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horizontal="center" vertical="center"/>
      <protection hidden="1"/>
    </xf>
    <xf numFmtId="1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>
      <alignment horizontal="center"/>
    </xf>
    <xf numFmtId="168" fontId="11" fillId="0" borderId="1" xfId="1" applyNumberFormat="1" applyFont="1" applyFill="1" applyBorder="1" applyAlignment="1" applyProtection="1">
      <alignment vertical="top" wrapText="1"/>
      <protection hidden="1"/>
    </xf>
    <xf numFmtId="166" fontId="11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1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11" fillId="0" borderId="1" xfId="1" applyNumberFormat="1" applyFont="1" applyFill="1" applyBorder="1" applyAlignment="1" applyProtection="1">
      <alignment vertical="center" wrapText="1"/>
      <protection hidden="1"/>
    </xf>
    <xf numFmtId="164" fontId="11" fillId="0" borderId="1" xfId="1" applyNumberFormat="1" applyFont="1" applyBorder="1" applyAlignment="1">
      <alignment vertical="center"/>
    </xf>
    <xf numFmtId="164" fontId="12" fillId="0" borderId="1" xfId="1" applyNumberFormat="1" applyFont="1" applyBorder="1" applyAlignment="1">
      <alignment vertical="center"/>
    </xf>
    <xf numFmtId="168" fontId="12" fillId="0" borderId="1" xfId="1" applyNumberFormat="1" applyFont="1" applyFill="1" applyBorder="1" applyAlignment="1" applyProtection="1">
      <alignment vertical="top" wrapText="1"/>
      <protection hidden="1"/>
    </xf>
    <xf numFmtId="166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12" fillId="0" borderId="1" xfId="1" applyNumberFormat="1" applyFont="1" applyFill="1" applyBorder="1" applyAlignment="1" applyProtection="1">
      <alignment vertical="center" wrapText="1"/>
      <protection hidden="1"/>
    </xf>
    <xf numFmtId="49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12" fillId="0" borderId="2" xfId="1" applyNumberFormat="1" applyFont="1" applyFill="1" applyBorder="1" applyAlignment="1" applyProtection="1">
      <alignment horizontal="left" vertical="top" wrapText="1"/>
      <protection hidden="1"/>
    </xf>
    <xf numFmtId="170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9" fillId="0" borderId="1" xfId="1" applyFont="1" applyFill="1" applyBorder="1" applyAlignment="1" applyProtection="1">
      <protection hidden="1"/>
    </xf>
    <xf numFmtId="0" fontId="9" fillId="0" borderId="2" xfId="1" applyFont="1" applyFill="1" applyBorder="1" applyAlignment="1" applyProtection="1">
      <protection hidden="1"/>
    </xf>
    <xf numFmtId="0" fontId="9" fillId="0" borderId="2" xfId="1" applyFont="1" applyFill="1" applyBorder="1" applyAlignment="1" applyProtection="1">
      <alignment horizontal="center" vertical="center"/>
      <protection hidden="1"/>
    </xf>
    <xf numFmtId="164" fontId="13" fillId="0" borderId="2" xfId="1" applyNumberFormat="1" applyFont="1" applyFill="1" applyBorder="1" applyAlignment="1" applyProtection="1">
      <protection hidden="1"/>
    </xf>
    <xf numFmtId="0" fontId="9" fillId="0" borderId="0" xfId="1" applyNumberFormat="1" applyFont="1" applyFill="1" applyAlignment="1" applyProtection="1">
      <alignment horizontal="right"/>
      <protection hidden="1"/>
    </xf>
    <xf numFmtId="0" fontId="0" fillId="0" borderId="0" xfId="0" applyAlignment="1">
      <alignment horizontal="center" wrapText="1"/>
    </xf>
    <xf numFmtId="0" fontId="9" fillId="0" borderId="0" xfId="1" applyFont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1" applyNumberFormat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164" fontId="13" fillId="0" borderId="0" xfId="1" applyNumberFormat="1" applyFont="1" applyFill="1" applyBorder="1" applyAlignment="1" applyProtection="1">
      <protection hidden="1"/>
    </xf>
    <xf numFmtId="169" fontId="13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164" fontId="12" fillId="0" borderId="1" xfId="1" applyNumberFormat="1" applyFont="1" applyFill="1" applyBorder="1" applyAlignment="1">
      <alignment vertical="center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0" xfId="0" applyFont="1" applyFill="1" applyBorder="1" applyAlignment="1">
      <alignment horizontal="right" wrapText="1"/>
    </xf>
    <xf numFmtId="0" fontId="0" fillId="0" borderId="0" xfId="0" applyAlignment="1"/>
    <xf numFmtId="0" fontId="1" fillId="0" borderId="0" xfId="1" applyAlignment="1"/>
    <xf numFmtId="0" fontId="6" fillId="0" borderId="0" xfId="1" applyFont="1" applyAlignment="1"/>
    <xf numFmtId="0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6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0" applyFont="1" applyAlignment="1"/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wrapText="1"/>
    </xf>
    <xf numFmtId="0" fontId="9" fillId="0" borderId="0" xfId="1" applyFont="1" applyAlignment="1">
      <alignment horizontal="right"/>
    </xf>
    <xf numFmtId="0" fontId="14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abSelected="1" workbookViewId="0">
      <selection activeCell="L75" sqref="L75"/>
    </sheetView>
  </sheetViews>
  <sheetFormatPr defaultColWidth="9.140625" defaultRowHeight="12.75" x14ac:dyDescent="0.2"/>
  <cols>
    <col min="1" max="1" width="71.42578125" style="1" customWidth="1"/>
    <col min="2" max="2" width="10.140625" style="1" customWidth="1"/>
    <col min="3" max="3" width="7.140625" style="1" customWidth="1"/>
    <col min="4" max="4" width="7.42578125" style="1" customWidth="1"/>
    <col min="5" max="5" width="13.7109375" style="1" customWidth="1"/>
    <col min="6" max="6" width="10" style="1" customWidth="1"/>
    <col min="7" max="7" width="13.140625" style="1" customWidth="1"/>
    <col min="8" max="8" width="13.85546875" style="1" customWidth="1"/>
    <col min="9" max="9" width="13" style="1" customWidth="1"/>
    <col min="10" max="10" width="12.42578125" style="1" customWidth="1"/>
    <col min="11" max="11" width="11.140625" style="1" customWidth="1"/>
    <col min="12" max="12" width="13.28515625" style="1" customWidth="1"/>
    <col min="13" max="233" width="9.140625" style="1" customWidth="1"/>
    <col min="234" max="16384" width="9.140625" style="1"/>
  </cols>
  <sheetData>
    <row r="1" spans="1:12" ht="18.75" x14ac:dyDescent="0.3">
      <c r="J1" s="58" t="s">
        <v>69</v>
      </c>
      <c r="K1" s="59"/>
      <c r="L1" s="59"/>
    </row>
    <row r="2" spans="1:12" ht="60" customHeight="1" x14ac:dyDescent="0.2">
      <c r="I2" s="60" t="s">
        <v>70</v>
      </c>
      <c r="J2" s="61"/>
      <c r="K2" s="61"/>
      <c r="L2" s="61"/>
    </row>
    <row r="4" spans="1:12" ht="25.5" customHeight="1" x14ac:dyDescent="0.3">
      <c r="H4" s="62" t="s">
        <v>71</v>
      </c>
      <c r="I4" s="63"/>
      <c r="J4" s="63"/>
      <c r="K4" s="63"/>
      <c r="L4" s="63"/>
    </row>
    <row r="5" spans="1:12" ht="15" x14ac:dyDescent="0.25">
      <c r="H5" s="64"/>
      <c r="I5" s="63"/>
      <c r="J5" s="63"/>
      <c r="K5" s="63"/>
      <c r="L5" s="63"/>
    </row>
    <row r="6" spans="1:12" ht="45.75" customHeight="1" x14ac:dyDescent="0.3">
      <c r="A6" s="70" t="s">
        <v>72</v>
      </c>
      <c r="B6" s="70"/>
      <c r="C6" s="70"/>
      <c r="D6" s="70"/>
      <c r="E6" s="70"/>
      <c r="F6" s="70"/>
      <c r="G6" s="70"/>
      <c r="H6" s="70"/>
      <c r="I6" s="71"/>
      <c r="J6" s="71"/>
      <c r="K6" s="71"/>
      <c r="L6" s="71"/>
    </row>
    <row r="7" spans="1:12" ht="18.75" customHeight="1" x14ac:dyDescent="0.25">
      <c r="A7" s="3"/>
      <c r="B7" s="3"/>
      <c r="C7" s="3"/>
      <c r="D7" s="74"/>
      <c r="E7" s="74"/>
      <c r="F7" s="74"/>
      <c r="G7" s="2"/>
      <c r="H7" s="2"/>
      <c r="L7" s="46" t="s">
        <v>31</v>
      </c>
    </row>
    <row r="8" spans="1:12" ht="33.75" customHeight="1" x14ac:dyDescent="0.2">
      <c r="A8" s="72" t="s">
        <v>32</v>
      </c>
      <c r="B8" s="72" t="s">
        <v>30</v>
      </c>
      <c r="C8" s="72" t="s">
        <v>29</v>
      </c>
      <c r="D8" s="72"/>
      <c r="E8" s="72"/>
      <c r="F8" s="75"/>
      <c r="G8" s="68" t="s">
        <v>73</v>
      </c>
      <c r="H8" s="69"/>
      <c r="I8" s="66" t="s">
        <v>74</v>
      </c>
      <c r="J8" s="67"/>
      <c r="K8" s="68" t="s">
        <v>37</v>
      </c>
      <c r="L8" s="69"/>
    </row>
    <row r="9" spans="1:12" ht="77.25" customHeight="1" x14ac:dyDescent="0.2">
      <c r="A9" s="73"/>
      <c r="B9" s="73"/>
      <c r="C9" s="14" t="s">
        <v>28</v>
      </c>
      <c r="D9" s="15" t="s">
        <v>27</v>
      </c>
      <c r="E9" s="14" t="s">
        <v>26</v>
      </c>
      <c r="F9" s="16" t="s">
        <v>25</v>
      </c>
      <c r="G9" s="17" t="s">
        <v>24</v>
      </c>
      <c r="H9" s="14" t="s">
        <v>23</v>
      </c>
      <c r="I9" s="18" t="s">
        <v>24</v>
      </c>
      <c r="J9" s="19" t="s">
        <v>23</v>
      </c>
      <c r="K9" s="20" t="s">
        <v>24</v>
      </c>
      <c r="L9" s="21" t="s">
        <v>38</v>
      </c>
    </row>
    <row r="10" spans="1:12" ht="16.5" customHeight="1" x14ac:dyDescent="0.2">
      <c r="A10" s="22">
        <v>1</v>
      </c>
      <c r="B10" s="23">
        <v>2</v>
      </c>
      <c r="C10" s="22">
        <v>3</v>
      </c>
      <c r="D10" s="22">
        <v>4</v>
      </c>
      <c r="E10" s="22">
        <v>5</v>
      </c>
      <c r="F10" s="22">
        <v>6</v>
      </c>
      <c r="G10" s="24">
        <v>7</v>
      </c>
      <c r="H10" s="22">
        <v>8</v>
      </c>
      <c r="I10" s="25">
        <v>9</v>
      </c>
      <c r="J10" s="25">
        <v>10</v>
      </c>
      <c r="K10" s="25">
        <v>11</v>
      </c>
      <c r="L10" s="25">
        <v>12</v>
      </c>
    </row>
    <row r="11" spans="1:12" ht="28.5" x14ac:dyDescent="0.2">
      <c r="A11" s="26" t="s">
        <v>22</v>
      </c>
      <c r="B11" s="27">
        <v>938</v>
      </c>
      <c r="C11" s="28" t="s">
        <v>3</v>
      </c>
      <c r="D11" s="28" t="s">
        <v>3</v>
      </c>
      <c r="E11" s="29" t="s">
        <v>3</v>
      </c>
      <c r="F11" s="27" t="s">
        <v>3</v>
      </c>
      <c r="G11" s="30">
        <f>G12+G42+G47+G60+G65+G76+G86+G92+G97</f>
        <v>318610.00000000006</v>
      </c>
      <c r="H11" s="30">
        <f>H12+H42+H47+H60+H65+H76+H86+H97+H92</f>
        <v>36107.1</v>
      </c>
      <c r="I11" s="30">
        <f>I12+I42+I47+I60+I65+I76+I86+I97+I92</f>
        <v>299692.7</v>
      </c>
      <c r="J11" s="30">
        <f>J12+J42+J47+J60+J65+J76+J86+J97+J92</f>
        <v>33500.1</v>
      </c>
      <c r="K11" s="31">
        <f>I11/G11*100</f>
        <v>94.062552964439277</v>
      </c>
      <c r="L11" s="31">
        <f>J11/H11*100</f>
        <v>92.779813388502546</v>
      </c>
    </row>
    <row r="12" spans="1:12" ht="15" x14ac:dyDescent="0.2">
      <c r="A12" s="33" t="s">
        <v>21</v>
      </c>
      <c r="B12" s="34">
        <v>938</v>
      </c>
      <c r="C12" s="35">
        <v>1</v>
      </c>
      <c r="D12" s="35" t="s">
        <v>3</v>
      </c>
      <c r="E12" s="36" t="s">
        <v>3</v>
      </c>
      <c r="F12" s="34" t="s">
        <v>3</v>
      </c>
      <c r="G12" s="37">
        <f>G13+G17+G33+G29</f>
        <v>145910.6</v>
      </c>
      <c r="H12" s="37">
        <f>H13+H17+H33+H29</f>
        <v>1264</v>
      </c>
      <c r="I12" s="37">
        <f>I13+I17+I33+I29</f>
        <v>142879.59999999998</v>
      </c>
      <c r="J12" s="37">
        <f>J13+J17+J33+J29</f>
        <v>1264</v>
      </c>
      <c r="K12" s="32">
        <f t="shared" ref="K12:K108" si="0">I12/G12*100</f>
        <v>97.922700612566842</v>
      </c>
      <c r="L12" s="32">
        <f t="shared" ref="L12:L108" si="1">J12/H12*100</f>
        <v>100</v>
      </c>
    </row>
    <row r="13" spans="1:12" ht="30" x14ac:dyDescent="0.2">
      <c r="A13" s="33" t="s">
        <v>53</v>
      </c>
      <c r="B13" s="34">
        <v>938</v>
      </c>
      <c r="C13" s="35">
        <v>1</v>
      </c>
      <c r="D13" s="35">
        <v>2</v>
      </c>
      <c r="E13" s="36"/>
      <c r="F13" s="34"/>
      <c r="G13" s="37">
        <f>G14</f>
        <v>3951.6</v>
      </c>
      <c r="H13" s="37">
        <f t="shared" ref="H13:J13" si="2">H14</f>
        <v>0</v>
      </c>
      <c r="I13" s="37">
        <f t="shared" si="2"/>
        <v>3929.9</v>
      </c>
      <c r="J13" s="37">
        <f t="shared" si="2"/>
        <v>0</v>
      </c>
      <c r="K13" s="32">
        <f t="shared" si="0"/>
        <v>99.450855349731754</v>
      </c>
      <c r="L13" s="32">
        <v>0</v>
      </c>
    </row>
    <row r="14" spans="1:12" ht="15" x14ac:dyDescent="0.2">
      <c r="A14" s="33" t="s">
        <v>4</v>
      </c>
      <c r="B14" s="34">
        <v>938</v>
      </c>
      <c r="C14" s="35">
        <v>1</v>
      </c>
      <c r="D14" s="35">
        <v>2</v>
      </c>
      <c r="E14" s="38" t="s">
        <v>33</v>
      </c>
      <c r="F14" s="34"/>
      <c r="G14" s="37">
        <f>G15</f>
        <v>3951.6</v>
      </c>
      <c r="H14" s="37">
        <f t="shared" ref="H14:J14" si="3">H15</f>
        <v>0</v>
      </c>
      <c r="I14" s="37">
        <f t="shared" si="3"/>
        <v>3929.9</v>
      </c>
      <c r="J14" s="37">
        <f t="shared" si="3"/>
        <v>0</v>
      </c>
      <c r="K14" s="32">
        <f t="shared" si="0"/>
        <v>99.450855349731754</v>
      </c>
      <c r="L14" s="32">
        <v>0</v>
      </c>
    </row>
    <row r="15" spans="1:12" ht="45" x14ac:dyDescent="0.2">
      <c r="A15" s="33" t="s">
        <v>19</v>
      </c>
      <c r="B15" s="34">
        <v>938</v>
      </c>
      <c r="C15" s="35">
        <v>1</v>
      </c>
      <c r="D15" s="35">
        <v>2</v>
      </c>
      <c r="E15" s="38" t="s">
        <v>33</v>
      </c>
      <c r="F15" s="34">
        <v>100</v>
      </c>
      <c r="G15" s="37">
        <f>G16</f>
        <v>3951.6</v>
      </c>
      <c r="H15" s="37">
        <f t="shared" ref="H15:J15" si="4">H16</f>
        <v>0</v>
      </c>
      <c r="I15" s="37">
        <f t="shared" si="4"/>
        <v>3929.9</v>
      </c>
      <c r="J15" s="37">
        <f t="shared" si="4"/>
        <v>0</v>
      </c>
      <c r="K15" s="32">
        <f t="shared" si="0"/>
        <v>99.450855349731754</v>
      </c>
      <c r="L15" s="32">
        <v>0</v>
      </c>
    </row>
    <row r="16" spans="1:12" ht="18.75" customHeight="1" x14ac:dyDescent="0.2">
      <c r="A16" s="33" t="s">
        <v>18</v>
      </c>
      <c r="B16" s="34">
        <v>938</v>
      </c>
      <c r="C16" s="35">
        <v>1</v>
      </c>
      <c r="D16" s="35">
        <v>2</v>
      </c>
      <c r="E16" s="38" t="s">
        <v>33</v>
      </c>
      <c r="F16" s="34">
        <v>120</v>
      </c>
      <c r="G16" s="37">
        <v>3951.6</v>
      </c>
      <c r="H16" s="37">
        <v>0</v>
      </c>
      <c r="I16" s="37">
        <v>3929.9</v>
      </c>
      <c r="J16" s="37">
        <v>0</v>
      </c>
      <c r="K16" s="32">
        <f t="shared" si="0"/>
        <v>99.450855349731754</v>
      </c>
      <c r="L16" s="32">
        <v>0</v>
      </c>
    </row>
    <row r="17" spans="1:12" ht="45" x14ac:dyDescent="0.2">
      <c r="A17" s="33" t="s">
        <v>20</v>
      </c>
      <c r="B17" s="34">
        <v>938</v>
      </c>
      <c r="C17" s="35">
        <v>1</v>
      </c>
      <c r="D17" s="35">
        <v>4</v>
      </c>
      <c r="E17" s="36" t="s">
        <v>3</v>
      </c>
      <c r="F17" s="34" t="s">
        <v>3</v>
      </c>
      <c r="G17" s="37">
        <f>G18+G26</f>
        <v>98127.3</v>
      </c>
      <c r="H17" s="37">
        <f t="shared" ref="H17:J17" si="5">H18+H26</f>
        <v>1264</v>
      </c>
      <c r="I17" s="37">
        <f t="shared" si="5"/>
        <v>97789.4</v>
      </c>
      <c r="J17" s="37">
        <f t="shared" si="5"/>
        <v>1264</v>
      </c>
      <c r="K17" s="32">
        <f t="shared" si="0"/>
        <v>99.655651383458007</v>
      </c>
      <c r="L17" s="32">
        <f t="shared" si="1"/>
        <v>100</v>
      </c>
    </row>
    <row r="18" spans="1:12" ht="15" x14ac:dyDescent="0.2">
      <c r="A18" s="33" t="s">
        <v>4</v>
      </c>
      <c r="B18" s="34">
        <v>938</v>
      </c>
      <c r="C18" s="35">
        <v>1</v>
      </c>
      <c r="D18" s="35">
        <v>4</v>
      </c>
      <c r="E18" s="38" t="s">
        <v>33</v>
      </c>
      <c r="F18" s="34" t="s">
        <v>3</v>
      </c>
      <c r="G18" s="37">
        <f>G19+G21+G23</f>
        <v>97810.3</v>
      </c>
      <c r="H18" s="32">
        <f>H19+H21+H23</f>
        <v>1264</v>
      </c>
      <c r="I18" s="37">
        <f>I19+I21+I23</f>
        <v>97534.2</v>
      </c>
      <c r="J18" s="32">
        <f>J19+J21+J23</f>
        <v>1264</v>
      </c>
      <c r="K18" s="32">
        <f t="shared" si="0"/>
        <v>99.71771889054628</v>
      </c>
      <c r="L18" s="32">
        <f t="shared" si="1"/>
        <v>100</v>
      </c>
    </row>
    <row r="19" spans="1:12" ht="45" x14ac:dyDescent="0.2">
      <c r="A19" s="33" t="s">
        <v>19</v>
      </c>
      <c r="B19" s="34">
        <v>938</v>
      </c>
      <c r="C19" s="35">
        <v>1</v>
      </c>
      <c r="D19" s="35">
        <v>4</v>
      </c>
      <c r="E19" s="38" t="s">
        <v>33</v>
      </c>
      <c r="F19" s="34">
        <v>100</v>
      </c>
      <c r="G19" s="37">
        <f>G20</f>
        <v>96943.1</v>
      </c>
      <c r="H19" s="37">
        <f>H20</f>
        <v>1264</v>
      </c>
      <c r="I19" s="32">
        <f>I20</f>
        <v>96934.7</v>
      </c>
      <c r="J19" s="32">
        <f>J20</f>
        <v>1264</v>
      </c>
      <c r="K19" s="32">
        <f t="shared" si="0"/>
        <v>99.991335123386804</v>
      </c>
      <c r="L19" s="32">
        <f t="shared" si="1"/>
        <v>100</v>
      </c>
    </row>
    <row r="20" spans="1:12" ht="20.25" customHeight="1" x14ac:dyDescent="0.2">
      <c r="A20" s="33" t="s">
        <v>18</v>
      </c>
      <c r="B20" s="34">
        <v>938</v>
      </c>
      <c r="C20" s="35">
        <v>1</v>
      </c>
      <c r="D20" s="35">
        <v>4</v>
      </c>
      <c r="E20" s="38" t="s">
        <v>33</v>
      </c>
      <c r="F20" s="34">
        <v>120</v>
      </c>
      <c r="G20" s="37">
        <v>96943.1</v>
      </c>
      <c r="H20" s="37">
        <v>1264</v>
      </c>
      <c r="I20" s="32">
        <v>96934.7</v>
      </c>
      <c r="J20" s="32">
        <v>1264</v>
      </c>
      <c r="K20" s="32">
        <f t="shared" si="0"/>
        <v>99.991335123386804</v>
      </c>
      <c r="L20" s="32">
        <f t="shared" si="1"/>
        <v>100</v>
      </c>
    </row>
    <row r="21" spans="1:12" ht="30" x14ac:dyDescent="0.2">
      <c r="A21" s="33" t="s">
        <v>2</v>
      </c>
      <c r="B21" s="34">
        <v>938</v>
      </c>
      <c r="C21" s="35">
        <v>1</v>
      </c>
      <c r="D21" s="35">
        <v>4</v>
      </c>
      <c r="E21" s="38" t="s">
        <v>33</v>
      </c>
      <c r="F21" s="34">
        <v>200</v>
      </c>
      <c r="G21" s="37">
        <f>G22</f>
        <v>530.20000000000005</v>
      </c>
      <c r="H21" s="37">
        <f>H22</f>
        <v>0</v>
      </c>
      <c r="I21" s="32">
        <f>I22</f>
        <v>315.2</v>
      </c>
      <c r="J21" s="32">
        <f>J22</f>
        <v>0</v>
      </c>
      <c r="K21" s="32">
        <f t="shared" si="0"/>
        <v>59.449264428517537</v>
      </c>
      <c r="L21" s="32">
        <v>0</v>
      </c>
    </row>
    <row r="22" spans="1:12" ht="30" x14ac:dyDescent="0.2">
      <c r="A22" s="33" t="s">
        <v>1</v>
      </c>
      <c r="B22" s="34">
        <v>938</v>
      </c>
      <c r="C22" s="35">
        <v>1</v>
      </c>
      <c r="D22" s="35">
        <v>4</v>
      </c>
      <c r="E22" s="38" t="s">
        <v>33</v>
      </c>
      <c r="F22" s="34">
        <v>240</v>
      </c>
      <c r="G22" s="37">
        <v>530.20000000000005</v>
      </c>
      <c r="H22" s="37">
        <v>0</v>
      </c>
      <c r="I22" s="32">
        <v>315.2</v>
      </c>
      <c r="J22" s="32">
        <v>0</v>
      </c>
      <c r="K22" s="32">
        <f t="shared" si="0"/>
        <v>59.449264428517537</v>
      </c>
      <c r="L22" s="32">
        <v>0</v>
      </c>
    </row>
    <row r="23" spans="1:12" ht="17.25" customHeight="1" x14ac:dyDescent="0.2">
      <c r="A23" s="33" t="s">
        <v>5</v>
      </c>
      <c r="B23" s="34">
        <v>938</v>
      </c>
      <c r="C23" s="35">
        <v>1</v>
      </c>
      <c r="D23" s="35">
        <v>4</v>
      </c>
      <c r="E23" s="38" t="s">
        <v>33</v>
      </c>
      <c r="F23" s="34">
        <v>800</v>
      </c>
      <c r="G23" s="37">
        <f>SUM(G24:G25)</f>
        <v>337</v>
      </c>
      <c r="H23" s="37">
        <f t="shared" ref="H23:J23" si="6">SUM(H24:H25)</f>
        <v>0</v>
      </c>
      <c r="I23" s="37">
        <f t="shared" si="6"/>
        <v>284.29999999999995</v>
      </c>
      <c r="J23" s="37">
        <f t="shared" si="6"/>
        <v>0</v>
      </c>
      <c r="K23" s="32">
        <f t="shared" si="0"/>
        <v>84.362017804154291</v>
      </c>
      <c r="L23" s="32">
        <v>0</v>
      </c>
    </row>
    <row r="24" spans="1:12" ht="17.25" customHeight="1" x14ac:dyDescent="0.2">
      <c r="A24" s="33" t="s">
        <v>62</v>
      </c>
      <c r="B24" s="34">
        <v>938</v>
      </c>
      <c r="C24" s="35">
        <v>1</v>
      </c>
      <c r="D24" s="35">
        <v>4</v>
      </c>
      <c r="E24" s="38" t="s">
        <v>33</v>
      </c>
      <c r="F24" s="34">
        <v>830</v>
      </c>
      <c r="G24" s="37">
        <v>287</v>
      </c>
      <c r="H24" s="37">
        <v>0</v>
      </c>
      <c r="I24" s="37">
        <v>283.39999999999998</v>
      </c>
      <c r="J24" s="37">
        <v>0</v>
      </c>
      <c r="K24" s="32">
        <f t="shared" si="0"/>
        <v>98.745644599303134</v>
      </c>
      <c r="L24" s="32">
        <v>0</v>
      </c>
    </row>
    <row r="25" spans="1:12" ht="17.25" customHeight="1" x14ac:dyDescent="0.2">
      <c r="A25" s="33" t="s">
        <v>34</v>
      </c>
      <c r="B25" s="34">
        <v>938</v>
      </c>
      <c r="C25" s="35">
        <v>1</v>
      </c>
      <c r="D25" s="35">
        <v>4</v>
      </c>
      <c r="E25" s="38" t="s">
        <v>33</v>
      </c>
      <c r="F25" s="34">
        <v>850</v>
      </c>
      <c r="G25" s="37">
        <v>50</v>
      </c>
      <c r="H25" s="37">
        <v>0</v>
      </c>
      <c r="I25" s="32">
        <v>0.9</v>
      </c>
      <c r="J25" s="32">
        <v>0</v>
      </c>
      <c r="K25" s="32">
        <f t="shared" si="0"/>
        <v>1.8000000000000003</v>
      </c>
      <c r="L25" s="32">
        <v>0</v>
      </c>
    </row>
    <row r="26" spans="1:12" ht="60" customHeight="1" x14ac:dyDescent="0.2">
      <c r="A26" s="33" t="s">
        <v>66</v>
      </c>
      <c r="B26" s="34">
        <v>938</v>
      </c>
      <c r="C26" s="35">
        <v>1</v>
      </c>
      <c r="D26" s="35">
        <v>4</v>
      </c>
      <c r="E26" s="38" t="s">
        <v>49</v>
      </c>
      <c r="F26" s="34"/>
      <c r="G26" s="37">
        <f>G27</f>
        <v>317</v>
      </c>
      <c r="H26" s="37">
        <f t="shared" ref="H26:I26" si="7">H27</f>
        <v>0</v>
      </c>
      <c r="I26" s="37">
        <f t="shared" si="7"/>
        <v>255.2</v>
      </c>
      <c r="J26" s="37">
        <v>0</v>
      </c>
      <c r="K26" s="32">
        <f t="shared" si="0"/>
        <v>80.504731861198735</v>
      </c>
      <c r="L26" s="32">
        <v>0</v>
      </c>
    </row>
    <row r="27" spans="1:12" ht="35.25" customHeight="1" x14ac:dyDescent="0.2">
      <c r="A27" s="33" t="s">
        <v>2</v>
      </c>
      <c r="B27" s="34">
        <v>938</v>
      </c>
      <c r="C27" s="35">
        <v>1</v>
      </c>
      <c r="D27" s="35">
        <v>4</v>
      </c>
      <c r="E27" s="38" t="s">
        <v>49</v>
      </c>
      <c r="F27" s="34">
        <v>200</v>
      </c>
      <c r="G27" s="37">
        <f>G28</f>
        <v>317</v>
      </c>
      <c r="H27" s="37">
        <f t="shared" ref="H27:J27" si="8">H28</f>
        <v>0</v>
      </c>
      <c r="I27" s="37">
        <f t="shared" si="8"/>
        <v>255.2</v>
      </c>
      <c r="J27" s="37">
        <f t="shared" si="8"/>
        <v>0</v>
      </c>
      <c r="K27" s="32">
        <f t="shared" si="0"/>
        <v>80.504731861198735</v>
      </c>
      <c r="L27" s="32">
        <v>0</v>
      </c>
    </row>
    <row r="28" spans="1:12" ht="17.25" customHeight="1" x14ac:dyDescent="0.2">
      <c r="A28" s="33" t="s">
        <v>1</v>
      </c>
      <c r="B28" s="34">
        <v>938</v>
      </c>
      <c r="C28" s="35">
        <v>1</v>
      </c>
      <c r="D28" s="35">
        <v>4</v>
      </c>
      <c r="E28" s="38" t="s">
        <v>49</v>
      </c>
      <c r="F28" s="34">
        <v>240</v>
      </c>
      <c r="G28" s="37">
        <v>317</v>
      </c>
      <c r="H28" s="37">
        <v>0</v>
      </c>
      <c r="I28" s="32">
        <v>255.2</v>
      </c>
      <c r="J28" s="32">
        <v>0</v>
      </c>
      <c r="K28" s="32">
        <f t="shared" si="0"/>
        <v>80.504731861198735</v>
      </c>
      <c r="L28" s="32">
        <v>0</v>
      </c>
    </row>
    <row r="29" spans="1:12" ht="15" x14ac:dyDescent="0.2">
      <c r="A29" s="39" t="s">
        <v>35</v>
      </c>
      <c r="B29" s="34">
        <v>938</v>
      </c>
      <c r="C29" s="35">
        <v>1</v>
      </c>
      <c r="D29" s="35">
        <v>11</v>
      </c>
      <c r="E29" s="40"/>
      <c r="F29" s="34"/>
      <c r="G29" s="37">
        <f>G30</f>
        <v>100</v>
      </c>
      <c r="H29" s="37">
        <v>0</v>
      </c>
      <c r="I29" s="32">
        <f t="shared" ref="I29:J31" si="9">I30</f>
        <v>0</v>
      </c>
      <c r="J29" s="32">
        <f t="shared" si="9"/>
        <v>0</v>
      </c>
      <c r="K29" s="32">
        <f t="shared" si="0"/>
        <v>0</v>
      </c>
      <c r="L29" s="32">
        <v>0</v>
      </c>
    </row>
    <row r="30" spans="1:12" ht="15" x14ac:dyDescent="0.2">
      <c r="A30" s="39" t="s">
        <v>4</v>
      </c>
      <c r="B30" s="34">
        <v>938</v>
      </c>
      <c r="C30" s="35">
        <v>1</v>
      </c>
      <c r="D30" s="35">
        <v>11</v>
      </c>
      <c r="E30" s="40">
        <v>9900000000</v>
      </c>
      <c r="F30" s="34"/>
      <c r="G30" s="37">
        <f>G31</f>
        <v>100</v>
      </c>
      <c r="H30" s="37">
        <v>0</v>
      </c>
      <c r="I30" s="32">
        <f t="shared" si="9"/>
        <v>0</v>
      </c>
      <c r="J30" s="32">
        <f t="shared" si="9"/>
        <v>0</v>
      </c>
      <c r="K30" s="32">
        <f t="shared" si="0"/>
        <v>0</v>
      </c>
      <c r="L30" s="32">
        <v>0</v>
      </c>
    </row>
    <row r="31" spans="1:12" ht="15" x14ac:dyDescent="0.2">
      <c r="A31" s="39" t="s">
        <v>5</v>
      </c>
      <c r="B31" s="34">
        <v>938</v>
      </c>
      <c r="C31" s="35">
        <v>1</v>
      </c>
      <c r="D31" s="35">
        <v>11</v>
      </c>
      <c r="E31" s="40">
        <v>9900000000</v>
      </c>
      <c r="F31" s="34">
        <v>800</v>
      </c>
      <c r="G31" s="37">
        <f>G32</f>
        <v>100</v>
      </c>
      <c r="H31" s="37">
        <v>0</v>
      </c>
      <c r="I31" s="32">
        <f t="shared" si="9"/>
        <v>0</v>
      </c>
      <c r="J31" s="32">
        <f t="shared" si="9"/>
        <v>0</v>
      </c>
      <c r="K31" s="32">
        <f t="shared" si="0"/>
        <v>0</v>
      </c>
      <c r="L31" s="32">
        <v>0</v>
      </c>
    </row>
    <row r="32" spans="1:12" ht="15" x14ac:dyDescent="0.2">
      <c r="A32" s="39" t="s">
        <v>36</v>
      </c>
      <c r="B32" s="34">
        <v>938</v>
      </c>
      <c r="C32" s="35">
        <v>1</v>
      </c>
      <c r="D32" s="35">
        <v>11</v>
      </c>
      <c r="E32" s="40">
        <v>9900000000</v>
      </c>
      <c r="F32" s="34">
        <v>870</v>
      </c>
      <c r="G32" s="37">
        <v>100</v>
      </c>
      <c r="H32" s="37">
        <v>0</v>
      </c>
      <c r="I32" s="32">
        <v>0</v>
      </c>
      <c r="J32" s="32">
        <v>0</v>
      </c>
      <c r="K32" s="32">
        <f t="shared" si="0"/>
        <v>0</v>
      </c>
      <c r="L32" s="32">
        <v>0</v>
      </c>
    </row>
    <row r="33" spans="1:12" ht="15" x14ac:dyDescent="0.2">
      <c r="A33" s="33" t="s">
        <v>17</v>
      </c>
      <c r="B33" s="34">
        <v>938</v>
      </c>
      <c r="C33" s="35">
        <v>1</v>
      </c>
      <c r="D33" s="35">
        <v>13</v>
      </c>
      <c r="E33" s="36" t="s">
        <v>3</v>
      </c>
      <c r="F33" s="34" t="s">
        <v>3</v>
      </c>
      <c r="G33" s="37">
        <f>G34</f>
        <v>43731.7</v>
      </c>
      <c r="H33" s="37">
        <f t="shared" ref="H33:J33" si="10">H34</f>
        <v>0</v>
      </c>
      <c r="I33" s="37">
        <f t="shared" si="10"/>
        <v>41160.300000000003</v>
      </c>
      <c r="J33" s="37">
        <f t="shared" si="10"/>
        <v>0</v>
      </c>
      <c r="K33" s="32">
        <f t="shared" si="0"/>
        <v>94.120054788631606</v>
      </c>
      <c r="L33" s="32">
        <v>0</v>
      </c>
    </row>
    <row r="34" spans="1:12" ht="18.75" customHeight="1" x14ac:dyDescent="0.2">
      <c r="A34" s="33" t="s">
        <v>4</v>
      </c>
      <c r="B34" s="34">
        <v>938</v>
      </c>
      <c r="C34" s="35">
        <v>1</v>
      </c>
      <c r="D34" s="35">
        <v>13</v>
      </c>
      <c r="E34" s="38" t="s">
        <v>33</v>
      </c>
      <c r="F34" s="34" t="s">
        <v>3</v>
      </c>
      <c r="G34" s="37">
        <f>G35+G37+G39</f>
        <v>43731.7</v>
      </c>
      <c r="H34" s="37">
        <f>H37</f>
        <v>0</v>
      </c>
      <c r="I34" s="32">
        <f>I35+I37+I39</f>
        <v>41160.300000000003</v>
      </c>
      <c r="J34" s="32">
        <f>J37</f>
        <v>0</v>
      </c>
      <c r="K34" s="32">
        <f t="shared" si="0"/>
        <v>94.120054788631606</v>
      </c>
      <c r="L34" s="32">
        <v>0</v>
      </c>
    </row>
    <row r="35" spans="1:12" ht="31.5" customHeight="1" x14ac:dyDescent="0.2">
      <c r="A35" s="33" t="s">
        <v>2</v>
      </c>
      <c r="B35" s="34">
        <v>938</v>
      </c>
      <c r="C35" s="35">
        <v>1</v>
      </c>
      <c r="D35" s="35">
        <v>13</v>
      </c>
      <c r="E35" s="38" t="s">
        <v>33</v>
      </c>
      <c r="F35" s="34">
        <v>200</v>
      </c>
      <c r="G35" s="37">
        <f>G36</f>
        <v>2714</v>
      </c>
      <c r="H35" s="37">
        <f>H36</f>
        <v>0</v>
      </c>
      <c r="I35" s="32">
        <f>I36</f>
        <v>2230</v>
      </c>
      <c r="J35" s="32">
        <f>J36</f>
        <v>0</v>
      </c>
      <c r="K35" s="32">
        <f t="shared" si="0"/>
        <v>82.166543846720714</v>
      </c>
      <c r="L35" s="32">
        <v>0</v>
      </c>
    </row>
    <row r="36" spans="1:12" ht="31.5" customHeight="1" x14ac:dyDescent="0.2">
      <c r="A36" s="33" t="s">
        <v>1</v>
      </c>
      <c r="B36" s="34">
        <v>938</v>
      </c>
      <c r="C36" s="35">
        <v>1</v>
      </c>
      <c r="D36" s="35">
        <v>13</v>
      </c>
      <c r="E36" s="38" t="s">
        <v>33</v>
      </c>
      <c r="F36" s="34">
        <v>240</v>
      </c>
      <c r="G36" s="37">
        <v>2714</v>
      </c>
      <c r="H36" s="37">
        <v>0</v>
      </c>
      <c r="I36" s="57">
        <v>2230</v>
      </c>
      <c r="J36" s="32">
        <v>0</v>
      </c>
      <c r="K36" s="32">
        <f t="shared" si="0"/>
        <v>82.166543846720714</v>
      </c>
      <c r="L36" s="32">
        <v>0</v>
      </c>
    </row>
    <row r="37" spans="1:12" ht="30" x14ac:dyDescent="0.2">
      <c r="A37" s="33" t="s">
        <v>8</v>
      </c>
      <c r="B37" s="34">
        <v>938</v>
      </c>
      <c r="C37" s="35">
        <v>1</v>
      </c>
      <c r="D37" s="35">
        <v>13</v>
      </c>
      <c r="E37" s="38" t="s">
        <v>33</v>
      </c>
      <c r="F37" s="34">
        <v>600</v>
      </c>
      <c r="G37" s="37">
        <f>G38</f>
        <v>40576</v>
      </c>
      <c r="H37" s="37">
        <f>H38</f>
        <v>0</v>
      </c>
      <c r="I37" s="32">
        <f t="shared" ref="I37:J37" si="11">I38</f>
        <v>38880.300000000003</v>
      </c>
      <c r="J37" s="32">
        <f t="shared" si="11"/>
        <v>0</v>
      </c>
      <c r="K37" s="32">
        <f t="shared" si="0"/>
        <v>95.820928627760253</v>
      </c>
      <c r="L37" s="32">
        <v>0</v>
      </c>
    </row>
    <row r="38" spans="1:12" ht="15" x14ac:dyDescent="0.2">
      <c r="A38" s="33" t="s">
        <v>40</v>
      </c>
      <c r="B38" s="34">
        <v>938</v>
      </c>
      <c r="C38" s="35">
        <v>1</v>
      </c>
      <c r="D38" s="35">
        <v>13</v>
      </c>
      <c r="E38" s="38" t="s">
        <v>33</v>
      </c>
      <c r="F38" s="34">
        <v>610</v>
      </c>
      <c r="G38" s="37">
        <v>40576</v>
      </c>
      <c r="H38" s="37">
        <v>0</v>
      </c>
      <c r="I38" s="32">
        <v>38880.300000000003</v>
      </c>
      <c r="J38" s="32">
        <v>0</v>
      </c>
      <c r="K38" s="32">
        <f t="shared" si="0"/>
        <v>95.820928627760253</v>
      </c>
      <c r="L38" s="32">
        <v>0</v>
      </c>
    </row>
    <row r="39" spans="1:12" ht="15" x14ac:dyDescent="0.2">
      <c r="A39" s="33" t="s">
        <v>5</v>
      </c>
      <c r="B39" s="34">
        <v>938</v>
      </c>
      <c r="C39" s="35">
        <v>1</v>
      </c>
      <c r="D39" s="35">
        <v>13</v>
      </c>
      <c r="E39" s="38" t="s">
        <v>33</v>
      </c>
      <c r="F39" s="34">
        <v>800</v>
      </c>
      <c r="G39" s="37">
        <f>G40+G41</f>
        <v>441.7</v>
      </c>
      <c r="H39" s="37">
        <v>0</v>
      </c>
      <c r="I39" s="32">
        <f>I40</f>
        <v>50</v>
      </c>
      <c r="J39" s="32">
        <v>0</v>
      </c>
      <c r="K39" s="32">
        <f t="shared" si="0"/>
        <v>11.319900384876613</v>
      </c>
      <c r="L39" s="32">
        <v>0</v>
      </c>
    </row>
    <row r="40" spans="1:12" ht="15" x14ac:dyDescent="0.2">
      <c r="A40" s="33" t="s">
        <v>67</v>
      </c>
      <c r="B40" s="34">
        <v>938</v>
      </c>
      <c r="C40" s="35">
        <v>1</v>
      </c>
      <c r="D40" s="35">
        <v>13</v>
      </c>
      <c r="E40" s="38" t="s">
        <v>33</v>
      </c>
      <c r="F40" s="34">
        <v>850</v>
      </c>
      <c r="G40" s="37">
        <v>50</v>
      </c>
      <c r="H40" s="37">
        <v>0</v>
      </c>
      <c r="I40" s="32">
        <v>50</v>
      </c>
      <c r="J40" s="32">
        <v>0</v>
      </c>
      <c r="K40" s="32">
        <f t="shared" si="0"/>
        <v>100</v>
      </c>
      <c r="L40" s="32">
        <v>0</v>
      </c>
    </row>
    <row r="41" spans="1:12" ht="15" x14ac:dyDescent="0.2">
      <c r="A41" s="33" t="s">
        <v>36</v>
      </c>
      <c r="B41" s="34">
        <v>938</v>
      </c>
      <c r="C41" s="35">
        <v>1</v>
      </c>
      <c r="D41" s="35">
        <v>13</v>
      </c>
      <c r="E41" s="38" t="s">
        <v>33</v>
      </c>
      <c r="F41" s="34">
        <v>870</v>
      </c>
      <c r="G41" s="37">
        <v>391.7</v>
      </c>
      <c r="H41" s="37">
        <v>0</v>
      </c>
      <c r="I41" s="32">
        <v>0</v>
      </c>
      <c r="J41" s="32">
        <v>0</v>
      </c>
      <c r="K41" s="32">
        <f t="shared" si="0"/>
        <v>0</v>
      </c>
      <c r="L41" s="32">
        <v>0</v>
      </c>
    </row>
    <row r="42" spans="1:12" ht="15" x14ac:dyDescent="0.2">
      <c r="A42" s="33" t="s">
        <v>16</v>
      </c>
      <c r="B42" s="34">
        <v>938</v>
      </c>
      <c r="C42" s="35">
        <v>2</v>
      </c>
      <c r="D42" s="35" t="s">
        <v>3</v>
      </c>
      <c r="E42" s="36" t="s">
        <v>3</v>
      </c>
      <c r="F42" s="34" t="s">
        <v>3</v>
      </c>
      <c r="G42" s="37">
        <f>G43</f>
        <v>307.7</v>
      </c>
      <c r="H42" s="37">
        <v>0</v>
      </c>
      <c r="I42" s="32">
        <f t="shared" ref="I42:J45" si="12">I43</f>
        <v>295.2</v>
      </c>
      <c r="J42" s="32">
        <f t="shared" si="12"/>
        <v>0</v>
      </c>
      <c r="K42" s="32">
        <f t="shared" si="0"/>
        <v>95.93760155996101</v>
      </c>
      <c r="L42" s="32">
        <v>0</v>
      </c>
    </row>
    <row r="43" spans="1:12" ht="15" x14ac:dyDescent="0.2">
      <c r="A43" s="33" t="s">
        <v>15</v>
      </c>
      <c r="B43" s="34">
        <v>938</v>
      </c>
      <c r="C43" s="35">
        <v>2</v>
      </c>
      <c r="D43" s="35">
        <v>4</v>
      </c>
      <c r="E43" s="36" t="s">
        <v>3</v>
      </c>
      <c r="F43" s="34" t="s">
        <v>3</v>
      </c>
      <c r="G43" s="37">
        <f>G44</f>
        <v>307.7</v>
      </c>
      <c r="H43" s="37">
        <v>0</v>
      </c>
      <c r="I43" s="32">
        <f t="shared" si="12"/>
        <v>295.2</v>
      </c>
      <c r="J43" s="32">
        <f t="shared" si="12"/>
        <v>0</v>
      </c>
      <c r="K43" s="32">
        <f t="shared" si="0"/>
        <v>95.93760155996101</v>
      </c>
      <c r="L43" s="32">
        <v>0</v>
      </c>
    </row>
    <row r="44" spans="1:12" ht="18" customHeight="1" x14ac:dyDescent="0.2">
      <c r="A44" s="33" t="s">
        <v>4</v>
      </c>
      <c r="B44" s="34">
        <v>938</v>
      </c>
      <c r="C44" s="35">
        <v>2</v>
      </c>
      <c r="D44" s="35">
        <v>4</v>
      </c>
      <c r="E44" s="38" t="s">
        <v>33</v>
      </c>
      <c r="F44" s="34" t="s">
        <v>3</v>
      </c>
      <c r="G44" s="37">
        <f>G45</f>
        <v>307.7</v>
      </c>
      <c r="H44" s="37">
        <v>0</v>
      </c>
      <c r="I44" s="32">
        <f t="shared" si="12"/>
        <v>295.2</v>
      </c>
      <c r="J44" s="32">
        <f t="shared" si="12"/>
        <v>0</v>
      </c>
      <c r="K44" s="32">
        <f t="shared" si="0"/>
        <v>95.93760155996101</v>
      </c>
      <c r="L44" s="32">
        <v>0</v>
      </c>
    </row>
    <row r="45" spans="1:12" ht="30" x14ac:dyDescent="0.2">
      <c r="A45" s="33" t="s">
        <v>2</v>
      </c>
      <c r="B45" s="34">
        <v>938</v>
      </c>
      <c r="C45" s="35">
        <v>2</v>
      </c>
      <c r="D45" s="35">
        <v>4</v>
      </c>
      <c r="E45" s="38" t="s">
        <v>33</v>
      </c>
      <c r="F45" s="34">
        <v>200</v>
      </c>
      <c r="G45" s="37">
        <f>G46</f>
        <v>307.7</v>
      </c>
      <c r="H45" s="37">
        <v>0</v>
      </c>
      <c r="I45" s="32">
        <f t="shared" si="12"/>
        <v>295.2</v>
      </c>
      <c r="J45" s="32">
        <f t="shared" si="12"/>
        <v>0</v>
      </c>
      <c r="K45" s="32">
        <f t="shared" si="0"/>
        <v>95.93760155996101</v>
      </c>
      <c r="L45" s="32">
        <v>0</v>
      </c>
    </row>
    <row r="46" spans="1:12" ht="30" x14ac:dyDescent="0.2">
      <c r="A46" s="33" t="s">
        <v>1</v>
      </c>
      <c r="B46" s="34">
        <v>938</v>
      </c>
      <c r="C46" s="35">
        <v>2</v>
      </c>
      <c r="D46" s="35">
        <v>4</v>
      </c>
      <c r="E46" s="38" t="s">
        <v>33</v>
      </c>
      <c r="F46" s="34">
        <v>240</v>
      </c>
      <c r="G46" s="37">
        <v>307.7</v>
      </c>
      <c r="H46" s="37">
        <v>0</v>
      </c>
      <c r="I46" s="32">
        <v>295.2</v>
      </c>
      <c r="J46" s="32">
        <v>0</v>
      </c>
      <c r="K46" s="32">
        <f t="shared" si="0"/>
        <v>95.93760155996101</v>
      </c>
      <c r="L46" s="32">
        <v>0</v>
      </c>
    </row>
    <row r="47" spans="1:12" ht="30" x14ac:dyDescent="0.2">
      <c r="A47" s="33" t="s">
        <v>14</v>
      </c>
      <c r="B47" s="34">
        <v>938</v>
      </c>
      <c r="C47" s="35">
        <v>3</v>
      </c>
      <c r="D47" s="35" t="s">
        <v>3</v>
      </c>
      <c r="E47" s="36" t="s">
        <v>3</v>
      </c>
      <c r="F47" s="34" t="s">
        <v>3</v>
      </c>
      <c r="G47" s="37">
        <f>G56+G48+G52</f>
        <v>341.09999999999997</v>
      </c>
      <c r="H47" s="37">
        <f>H56+H48+H52</f>
        <v>0</v>
      </c>
      <c r="I47" s="37">
        <f>I56+I48+I52</f>
        <v>121</v>
      </c>
      <c r="J47" s="37">
        <f>J56+J48+J52</f>
        <v>0</v>
      </c>
      <c r="K47" s="32">
        <f t="shared" si="0"/>
        <v>35.473468191146296</v>
      </c>
      <c r="L47" s="32">
        <v>0</v>
      </c>
    </row>
    <row r="48" spans="1:12" ht="15" x14ac:dyDescent="0.2">
      <c r="A48" s="33" t="s">
        <v>61</v>
      </c>
      <c r="B48" s="34">
        <v>938</v>
      </c>
      <c r="C48" s="35">
        <v>3</v>
      </c>
      <c r="D48" s="35">
        <v>9</v>
      </c>
      <c r="E48" s="36"/>
      <c r="F48" s="34"/>
      <c r="G48" s="37">
        <f>G49</f>
        <v>230.4</v>
      </c>
      <c r="H48" s="37">
        <f t="shared" ref="H48:J48" si="13">H49</f>
        <v>0</v>
      </c>
      <c r="I48" s="37">
        <f t="shared" si="13"/>
        <v>71.900000000000006</v>
      </c>
      <c r="J48" s="37">
        <f t="shared" si="13"/>
        <v>0</v>
      </c>
      <c r="K48" s="32">
        <f t="shared" si="0"/>
        <v>31.206597222222225</v>
      </c>
      <c r="L48" s="32">
        <f>L49</f>
        <v>0</v>
      </c>
    </row>
    <row r="49" spans="1:12" ht="15" x14ac:dyDescent="0.2">
      <c r="A49" s="33" t="s">
        <v>4</v>
      </c>
      <c r="B49" s="34">
        <v>938</v>
      </c>
      <c r="C49" s="35">
        <v>3</v>
      </c>
      <c r="D49" s="35">
        <v>9</v>
      </c>
      <c r="E49" s="38" t="s">
        <v>33</v>
      </c>
      <c r="F49" s="34"/>
      <c r="G49" s="37">
        <f>G50</f>
        <v>230.4</v>
      </c>
      <c r="H49" s="37">
        <f t="shared" ref="H49:J49" si="14">H50</f>
        <v>0</v>
      </c>
      <c r="I49" s="37">
        <f t="shared" si="14"/>
        <v>71.900000000000006</v>
      </c>
      <c r="J49" s="37">
        <f t="shared" si="14"/>
        <v>0</v>
      </c>
      <c r="K49" s="32">
        <f t="shared" si="0"/>
        <v>31.206597222222225</v>
      </c>
      <c r="L49" s="32">
        <f>L50</f>
        <v>0</v>
      </c>
    </row>
    <row r="50" spans="1:12" ht="30" x14ac:dyDescent="0.2">
      <c r="A50" s="33" t="s">
        <v>8</v>
      </c>
      <c r="B50" s="34">
        <v>938</v>
      </c>
      <c r="C50" s="35">
        <v>3</v>
      </c>
      <c r="D50" s="35">
        <v>9</v>
      </c>
      <c r="E50" s="38" t="s">
        <v>33</v>
      </c>
      <c r="F50" s="34">
        <v>600</v>
      </c>
      <c r="G50" s="37">
        <f>G51</f>
        <v>230.4</v>
      </c>
      <c r="H50" s="37">
        <f t="shared" ref="H50:J50" si="15">H51</f>
        <v>0</v>
      </c>
      <c r="I50" s="37">
        <f t="shared" si="15"/>
        <v>71.900000000000006</v>
      </c>
      <c r="J50" s="37">
        <f t="shared" si="15"/>
        <v>0</v>
      </c>
      <c r="K50" s="32">
        <f t="shared" si="0"/>
        <v>31.206597222222225</v>
      </c>
      <c r="L50" s="32">
        <f>L51</f>
        <v>0</v>
      </c>
    </row>
    <row r="51" spans="1:12" ht="15" x14ac:dyDescent="0.2">
      <c r="A51" s="33" t="s">
        <v>40</v>
      </c>
      <c r="B51" s="34">
        <v>938</v>
      </c>
      <c r="C51" s="35">
        <v>3</v>
      </c>
      <c r="D51" s="35">
        <v>9</v>
      </c>
      <c r="E51" s="38" t="s">
        <v>33</v>
      </c>
      <c r="F51" s="34">
        <v>610</v>
      </c>
      <c r="G51" s="37">
        <v>230.4</v>
      </c>
      <c r="H51" s="37">
        <v>0</v>
      </c>
      <c r="I51" s="37">
        <v>71.900000000000006</v>
      </c>
      <c r="J51" s="37">
        <v>0</v>
      </c>
      <c r="K51" s="32">
        <f t="shared" si="0"/>
        <v>31.206597222222225</v>
      </c>
      <c r="L51" s="32">
        <v>0</v>
      </c>
    </row>
    <row r="52" spans="1:12" ht="30" x14ac:dyDescent="0.2">
      <c r="A52" s="33" t="s">
        <v>63</v>
      </c>
      <c r="B52" s="34">
        <v>938</v>
      </c>
      <c r="C52" s="35">
        <v>3</v>
      </c>
      <c r="D52" s="35">
        <v>10</v>
      </c>
      <c r="E52" s="38"/>
      <c r="F52" s="34"/>
      <c r="G52" s="37">
        <f>G53</f>
        <v>60.7</v>
      </c>
      <c r="H52" s="37">
        <f t="shared" ref="H52:J53" si="16">H53</f>
        <v>0</v>
      </c>
      <c r="I52" s="37">
        <f t="shared" si="16"/>
        <v>49.1</v>
      </c>
      <c r="J52" s="37">
        <f t="shared" si="16"/>
        <v>0</v>
      </c>
      <c r="K52" s="32">
        <f t="shared" si="0"/>
        <v>80.889621087314652</v>
      </c>
      <c r="L52" s="32">
        <v>0</v>
      </c>
    </row>
    <row r="53" spans="1:12" ht="15" x14ac:dyDescent="0.2">
      <c r="A53" s="33" t="s">
        <v>4</v>
      </c>
      <c r="B53" s="34">
        <v>938</v>
      </c>
      <c r="C53" s="35">
        <v>3</v>
      </c>
      <c r="D53" s="35">
        <v>10</v>
      </c>
      <c r="E53" s="38" t="s">
        <v>33</v>
      </c>
      <c r="F53" s="34"/>
      <c r="G53" s="37">
        <f>G54</f>
        <v>60.7</v>
      </c>
      <c r="H53" s="37">
        <f>H54</f>
        <v>0</v>
      </c>
      <c r="I53" s="37">
        <f t="shared" si="16"/>
        <v>49.1</v>
      </c>
      <c r="J53" s="37">
        <f t="shared" si="16"/>
        <v>0</v>
      </c>
      <c r="K53" s="32">
        <f t="shared" si="0"/>
        <v>80.889621087314652</v>
      </c>
      <c r="L53" s="32">
        <v>0</v>
      </c>
    </row>
    <row r="54" spans="1:12" ht="30" x14ac:dyDescent="0.2">
      <c r="A54" s="33" t="s">
        <v>8</v>
      </c>
      <c r="B54" s="34">
        <v>938</v>
      </c>
      <c r="C54" s="35">
        <v>3</v>
      </c>
      <c r="D54" s="35">
        <v>10</v>
      </c>
      <c r="E54" s="38" t="s">
        <v>33</v>
      </c>
      <c r="F54" s="34">
        <v>600</v>
      </c>
      <c r="G54" s="37">
        <f>G55</f>
        <v>60.7</v>
      </c>
      <c r="H54" s="37">
        <f t="shared" ref="H54:J54" si="17">H55</f>
        <v>0</v>
      </c>
      <c r="I54" s="37">
        <f t="shared" si="17"/>
        <v>49.1</v>
      </c>
      <c r="J54" s="37">
        <f t="shared" si="17"/>
        <v>0</v>
      </c>
      <c r="K54" s="32">
        <f t="shared" si="0"/>
        <v>80.889621087314652</v>
      </c>
      <c r="L54" s="32">
        <v>0</v>
      </c>
    </row>
    <row r="55" spans="1:12" ht="21" customHeight="1" x14ac:dyDescent="0.2">
      <c r="A55" s="33" t="s">
        <v>40</v>
      </c>
      <c r="B55" s="34">
        <v>938</v>
      </c>
      <c r="C55" s="35">
        <v>3</v>
      </c>
      <c r="D55" s="35">
        <v>10</v>
      </c>
      <c r="E55" s="38" t="s">
        <v>33</v>
      </c>
      <c r="F55" s="34">
        <v>610</v>
      </c>
      <c r="G55" s="37">
        <v>60.7</v>
      </c>
      <c r="H55" s="37">
        <v>0</v>
      </c>
      <c r="I55" s="37">
        <v>49.1</v>
      </c>
      <c r="J55" s="37">
        <v>0</v>
      </c>
      <c r="K55" s="32">
        <f t="shared" si="0"/>
        <v>80.889621087314652</v>
      </c>
      <c r="L55" s="32">
        <v>0</v>
      </c>
    </row>
    <row r="56" spans="1:12" ht="30" x14ac:dyDescent="0.2">
      <c r="A56" s="33" t="s">
        <v>52</v>
      </c>
      <c r="B56" s="34">
        <v>938</v>
      </c>
      <c r="C56" s="35">
        <v>3</v>
      </c>
      <c r="D56" s="35">
        <v>14</v>
      </c>
      <c r="E56" s="38"/>
      <c r="F56" s="34"/>
      <c r="G56" s="37">
        <f>G57</f>
        <v>50</v>
      </c>
      <c r="H56" s="37">
        <f t="shared" ref="H56:J56" si="18">H57</f>
        <v>0</v>
      </c>
      <c r="I56" s="37">
        <f t="shared" si="18"/>
        <v>0</v>
      </c>
      <c r="J56" s="37">
        <f t="shared" si="18"/>
        <v>0</v>
      </c>
      <c r="K56" s="32">
        <f t="shared" si="0"/>
        <v>0</v>
      </c>
      <c r="L56" s="32">
        <v>0</v>
      </c>
    </row>
    <row r="57" spans="1:12" ht="15" x14ac:dyDescent="0.2">
      <c r="A57" s="33" t="s">
        <v>4</v>
      </c>
      <c r="B57" s="34">
        <v>938</v>
      </c>
      <c r="C57" s="35">
        <v>3</v>
      </c>
      <c r="D57" s="35">
        <v>14</v>
      </c>
      <c r="E57" s="38" t="s">
        <v>33</v>
      </c>
      <c r="F57" s="34"/>
      <c r="G57" s="37">
        <f>G58</f>
        <v>50</v>
      </c>
      <c r="H57" s="37">
        <f t="shared" ref="H57:J57" si="19">H58</f>
        <v>0</v>
      </c>
      <c r="I57" s="37">
        <f t="shared" si="19"/>
        <v>0</v>
      </c>
      <c r="J57" s="37">
        <f t="shared" si="19"/>
        <v>0</v>
      </c>
      <c r="K57" s="32">
        <f t="shared" si="0"/>
        <v>0</v>
      </c>
      <c r="L57" s="32">
        <v>0</v>
      </c>
    </row>
    <row r="58" spans="1:12" ht="30" x14ac:dyDescent="0.2">
      <c r="A58" s="33" t="s">
        <v>8</v>
      </c>
      <c r="B58" s="34">
        <v>938</v>
      </c>
      <c r="C58" s="35">
        <v>3</v>
      </c>
      <c r="D58" s="35">
        <v>14</v>
      </c>
      <c r="E58" s="38" t="s">
        <v>33</v>
      </c>
      <c r="F58" s="34">
        <v>600</v>
      </c>
      <c r="G58" s="37">
        <f>G59</f>
        <v>50</v>
      </c>
      <c r="H58" s="37">
        <f t="shared" ref="H58:J58" si="20">H59</f>
        <v>0</v>
      </c>
      <c r="I58" s="37">
        <f t="shared" si="20"/>
        <v>0</v>
      </c>
      <c r="J58" s="37">
        <f t="shared" si="20"/>
        <v>0</v>
      </c>
      <c r="K58" s="32">
        <f t="shared" si="0"/>
        <v>0</v>
      </c>
      <c r="L58" s="32">
        <v>0</v>
      </c>
    </row>
    <row r="59" spans="1:12" ht="15" x14ac:dyDescent="0.2">
      <c r="A59" s="33" t="s">
        <v>40</v>
      </c>
      <c r="B59" s="34">
        <v>938</v>
      </c>
      <c r="C59" s="35">
        <v>3</v>
      </c>
      <c r="D59" s="35">
        <v>14</v>
      </c>
      <c r="E59" s="38" t="s">
        <v>33</v>
      </c>
      <c r="F59" s="34">
        <v>610</v>
      </c>
      <c r="G59" s="37">
        <v>50</v>
      </c>
      <c r="H59" s="37">
        <v>0</v>
      </c>
      <c r="I59" s="37">
        <v>0</v>
      </c>
      <c r="J59" s="37">
        <v>0</v>
      </c>
      <c r="K59" s="32">
        <f t="shared" si="0"/>
        <v>0</v>
      </c>
      <c r="L59" s="32">
        <v>0</v>
      </c>
    </row>
    <row r="60" spans="1:12" ht="18.75" customHeight="1" x14ac:dyDescent="0.2">
      <c r="A60" s="33" t="s">
        <v>39</v>
      </c>
      <c r="B60" s="34">
        <v>938</v>
      </c>
      <c r="C60" s="35">
        <v>4</v>
      </c>
      <c r="D60" s="35"/>
      <c r="E60" s="38"/>
      <c r="F60" s="34"/>
      <c r="G60" s="37">
        <f>G61</f>
        <v>19837.900000000001</v>
      </c>
      <c r="H60" s="37">
        <f t="shared" ref="H60:J61" si="21">H61</f>
        <v>18645.8</v>
      </c>
      <c r="I60" s="37">
        <f t="shared" si="21"/>
        <v>18626.2</v>
      </c>
      <c r="J60" s="37">
        <f t="shared" si="21"/>
        <v>17620.400000000001</v>
      </c>
      <c r="K60" s="32">
        <f t="shared" si="0"/>
        <v>93.891994616365636</v>
      </c>
      <c r="L60" s="32">
        <f>L61</f>
        <v>94.500638213431458</v>
      </c>
    </row>
    <row r="61" spans="1:12" ht="18.75" customHeight="1" x14ac:dyDescent="0.2">
      <c r="A61" s="33" t="s">
        <v>41</v>
      </c>
      <c r="B61" s="34">
        <v>938</v>
      </c>
      <c r="C61" s="35">
        <v>4</v>
      </c>
      <c r="D61" s="35">
        <v>9</v>
      </c>
      <c r="E61" s="38"/>
      <c r="F61" s="34"/>
      <c r="G61" s="37">
        <f>G62</f>
        <v>19837.900000000001</v>
      </c>
      <c r="H61" s="37">
        <f t="shared" si="21"/>
        <v>18645.8</v>
      </c>
      <c r="I61" s="37">
        <f t="shared" si="21"/>
        <v>18626.2</v>
      </c>
      <c r="J61" s="37">
        <f t="shared" si="21"/>
        <v>17620.400000000001</v>
      </c>
      <c r="K61" s="32">
        <f t="shared" si="0"/>
        <v>93.891994616365636</v>
      </c>
      <c r="L61" s="32">
        <f>L62</f>
        <v>94.500638213431458</v>
      </c>
    </row>
    <row r="62" spans="1:12" ht="51.75" customHeight="1" x14ac:dyDescent="0.2">
      <c r="A62" s="33" t="s">
        <v>68</v>
      </c>
      <c r="B62" s="34">
        <v>938</v>
      </c>
      <c r="C62" s="35">
        <v>4</v>
      </c>
      <c r="D62" s="35">
        <v>9</v>
      </c>
      <c r="E62" s="38" t="s">
        <v>45</v>
      </c>
      <c r="F62" s="34"/>
      <c r="G62" s="37">
        <f>G63</f>
        <v>19837.900000000001</v>
      </c>
      <c r="H62" s="37">
        <f t="shared" ref="H62:K62" si="22">H63</f>
        <v>18645.8</v>
      </c>
      <c r="I62" s="37">
        <f t="shared" si="22"/>
        <v>18626.2</v>
      </c>
      <c r="J62" s="37">
        <f t="shared" si="22"/>
        <v>17620.400000000001</v>
      </c>
      <c r="K62" s="37">
        <f t="shared" si="22"/>
        <v>93.891994616365636</v>
      </c>
      <c r="L62" s="32">
        <f>L63</f>
        <v>94.500638213431458</v>
      </c>
    </row>
    <row r="63" spans="1:12" ht="33" customHeight="1" x14ac:dyDescent="0.2">
      <c r="A63" s="33" t="s">
        <v>8</v>
      </c>
      <c r="B63" s="34">
        <v>938</v>
      </c>
      <c r="C63" s="35">
        <v>4</v>
      </c>
      <c r="D63" s="35">
        <v>9</v>
      </c>
      <c r="E63" s="38" t="s">
        <v>45</v>
      </c>
      <c r="F63" s="34">
        <v>600</v>
      </c>
      <c r="G63" s="37">
        <f>G64</f>
        <v>19837.900000000001</v>
      </c>
      <c r="H63" s="37">
        <f t="shared" ref="H63:J63" si="23">H64</f>
        <v>18645.8</v>
      </c>
      <c r="I63" s="37">
        <f t="shared" si="23"/>
        <v>18626.2</v>
      </c>
      <c r="J63" s="37">
        <f t="shared" si="23"/>
        <v>17620.400000000001</v>
      </c>
      <c r="K63" s="32">
        <f t="shared" si="0"/>
        <v>93.891994616365636</v>
      </c>
      <c r="L63" s="32">
        <f>L64</f>
        <v>94.500638213431458</v>
      </c>
    </row>
    <row r="64" spans="1:12" ht="18.75" customHeight="1" x14ac:dyDescent="0.2">
      <c r="A64" s="33" t="s">
        <v>40</v>
      </c>
      <c r="B64" s="34">
        <v>938</v>
      </c>
      <c r="C64" s="35">
        <v>4</v>
      </c>
      <c r="D64" s="35">
        <v>9</v>
      </c>
      <c r="E64" s="38" t="s">
        <v>45</v>
      </c>
      <c r="F64" s="34">
        <v>610</v>
      </c>
      <c r="G64" s="37">
        <v>19837.900000000001</v>
      </c>
      <c r="H64" s="37">
        <v>18645.8</v>
      </c>
      <c r="I64" s="32">
        <v>18626.2</v>
      </c>
      <c r="J64" s="32">
        <v>17620.400000000001</v>
      </c>
      <c r="K64" s="32">
        <f t="shared" si="0"/>
        <v>93.891994616365636</v>
      </c>
      <c r="L64" s="32">
        <f t="shared" si="1"/>
        <v>94.500638213431458</v>
      </c>
    </row>
    <row r="65" spans="1:12" ht="15" x14ac:dyDescent="0.2">
      <c r="A65" s="33" t="s">
        <v>13</v>
      </c>
      <c r="B65" s="34">
        <v>938</v>
      </c>
      <c r="C65" s="35">
        <v>5</v>
      </c>
      <c r="D65" s="35" t="s">
        <v>3</v>
      </c>
      <c r="E65" s="36" t="s">
        <v>3</v>
      </c>
      <c r="F65" s="34" t="s">
        <v>3</v>
      </c>
      <c r="G65" s="37">
        <f>G66</f>
        <v>131494</v>
      </c>
      <c r="H65" s="37">
        <f t="shared" ref="H65" si="24">H66</f>
        <v>16197.3</v>
      </c>
      <c r="I65" s="37">
        <f>I66</f>
        <v>117545.2</v>
      </c>
      <c r="J65" s="32">
        <f t="shared" ref="J65" si="25">J66</f>
        <v>14615.699999999999</v>
      </c>
      <c r="K65" s="32">
        <f t="shared" si="0"/>
        <v>89.392063516206051</v>
      </c>
      <c r="L65" s="32">
        <f t="shared" si="1"/>
        <v>90.235409605304582</v>
      </c>
    </row>
    <row r="66" spans="1:12" ht="15" x14ac:dyDescent="0.2">
      <c r="A66" s="33" t="s">
        <v>12</v>
      </c>
      <c r="B66" s="34">
        <v>938</v>
      </c>
      <c r="C66" s="35">
        <v>5</v>
      </c>
      <c r="D66" s="35">
        <v>3</v>
      </c>
      <c r="E66" s="36" t="s">
        <v>3</v>
      </c>
      <c r="F66" s="34" t="s">
        <v>3</v>
      </c>
      <c r="G66" s="37">
        <f>G67+G70+G73</f>
        <v>131494</v>
      </c>
      <c r="H66" s="37">
        <f>H67+H70+H73</f>
        <v>16197.3</v>
      </c>
      <c r="I66" s="37">
        <f>I67+I70+I73</f>
        <v>117545.2</v>
      </c>
      <c r="J66" s="37">
        <f>J67+J70+J73</f>
        <v>14615.699999999999</v>
      </c>
      <c r="K66" s="32">
        <f t="shared" si="0"/>
        <v>89.392063516206051</v>
      </c>
      <c r="L66" s="32">
        <f t="shared" si="1"/>
        <v>90.235409605304582</v>
      </c>
    </row>
    <row r="67" spans="1:12" ht="18" customHeight="1" x14ac:dyDescent="0.2">
      <c r="A67" s="33" t="s">
        <v>4</v>
      </c>
      <c r="B67" s="34">
        <v>938</v>
      </c>
      <c r="C67" s="35">
        <v>5</v>
      </c>
      <c r="D67" s="35">
        <v>3</v>
      </c>
      <c r="E67" s="38" t="s">
        <v>33</v>
      </c>
      <c r="F67" s="34" t="s">
        <v>3</v>
      </c>
      <c r="G67" s="37">
        <f>G68</f>
        <v>5560</v>
      </c>
      <c r="H67" s="37">
        <f t="shared" ref="H67:J67" si="26">H68</f>
        <v>0</v>
      </c>
      <c r="I67" s="37">
        <f t="shared" si="26"/>
        <v>5196.8999999999996</v>
      </c>
      <c r="J67" s="37">
        <f t="shared" si="26"/>
        <v>0</v>
      </c>
      <c r="K67" s="32">
        <f t="shared" si="0"/>
        <v>93.469424460431654</v>
      </c>
      <c r="L67" s="32">
        <f>L68</f>
        <v>0</v>
      </c>
    </row>
    <row r="68" spans="1:12" ht="30" x14ac:dyDescent="0.2">
      <c r="A68" s="33" t="s">
        <v>8</v>
      </c>
      <c r="B68" s="34">
        <v>938</v>
      </c>
      <c r="C68" s="35">
        <v>5</v>
      </c>
      <c r="D68" s="35">
        <v>3</v>
      </c>
      <c r="E68" s="38" t="s">
        <v>33</v>
      </c>
      <c r="F68" s="34">
        <v>600</v>
      </c>
      <c r="G68" s="37">
        <f t="shared" ref="G68:J68" si="27">G69</f>
        <v>5560</v>
      </c>
      <c r="H68" s="37">
        <f t="shared" si="27"/>
        <v>0</v>
      </c>
      <c r="I68" s="32">
        <f t="shared" si="27"/>
        <v>5196.8999999999996</v>
      </c>
      <c r="J68" s="32">
        <f t="shared" si="27"/>
        <v>0</v>
      </c>
      <c r="K68" s="32">
        <f t="shared" si="0"/>
        <v>93.469424460431654</v>
      </c>
      <c r="L68" s="32">
        <f>L69</f>
        <v>0</v>
      </c>
    </row>
    <row r="69" spans="1:12" ht="15" x14ac:dyDescent="0.2">
      <c r="A69" s="33" t="s">
        <v>40</v>
      </c>
      <c r="B69" s="34">
        <v>938</v>
      </c>
      <c r="C69" s="35">
        <v>5</v>
      </c>
      <c r="D69" s="35">
        <v>3</v>
      </c>
      <c r="E69" s="38" t="s">
        <v>33</v>
      </c>
      <c r="F69" s="34">
        <v>610</v>
      </c>
      <c r="G69" s="37">
        <v>5560</v>
      </c>
      <c r="H69" s="37">
        <v>0</v>
      </c>
      <c r="I69" s="32">
        <v>5196.8999999999996</v>
      </c>
      <c r="J69" s="32">
        <v>0</v>
      </c>
      <c r="K69" s="32">
        <f t="shared" si="0"/>
        <v>93.469424460431654</v>
      </c>
      <c r="L69" s="32">
        <v>0</v>
      </c>
    </row>
    <row r="70" spans="1:12" ht="51.75" customHeight="1" x14ac:dyDescent="0.2">
      <c r="A70" s="33" t="s">
        <v>68</v>
      </c>
      <c r="B70" s="34">
        <v>938</v>
      </c>
      <c r="C70" s="35">
        <v>5</v>
      </c>
      <c r="D70" s="35">
        <v>3</v>
      </c>
      <c r="E70" s="38" t="s">
        <v>45</v>
      </c>
      <c r="F70" s="34"/>
      <c r="G70" s="37">
        <f t="shared" ref="G70:J70" si="28">G71</f>
        <v>88387.6</v>
      </c>
      <c r="H70" s="37">
        <f t="shared" si="28"/>
        <v>7700</v>
      </c>
      <c r="I70" s="32">
        <f>I71</f>
        <v>76721.3</v>
      </c>
      <c r="J70" s="32">
        <f t="shared" si="28"/>
        <v>6118.4</v>
      </c>
      <c r="K70" s="32">
        <f t="shared" si="0"/>
        <v>86.800976607578434</v>
      </c>
      <c r="L70" s="32">
        <f t="shared" si="1"/>
        <v>79.459740259740258</v>
      </c>
    </row>
    <row r="71" spans="1:12" ht="30" x14ac:dyDescent="0.2">
      <c r="A71" s="33" t="s">
        <v>8</v>
      </c>
      <c r="B71" s="34">
        <v>938</v>
      </c>
      <c r="C71" s="35">
        <v>5</v>
      </c>
      <c r="D71" s="35">
        <v>3</v>
      </c>
      <c r="E71" s="38" t="s">
        <v>45</v>
      </c>
      <c r="F71" s="34">
        <v>600</v>
      </c>
      <c r="G71" s="37">
        <f>G72</f>
        <v>88387.6</v>
      </c>
      <c r="H71" s="37">
        <f>H72</f>
        <v>7700</v>
      </c>
      <c r="I71" s="32">
        <f>I72</f>
        <v>76721.3</v>
      </c>
      <c r="J71" s="32">
        <f>J72</f>
        <v>6118.4</v>
      </c>
      <c r="K71" s="32">
        <f t="shared" si="0"/>
        <v>86.800976607578434</v>
      </c>
      <c r="L71" s="32">
        <f t="shared" si="1"/>
        <v>79.459740259740258</v>
      </c>
    </row>
    <row r="72" spans="1:12" ht="15" x14ac:dyDescent="0.2">
      <c r="A72" s="33" t="s">
        <v>40</v>
      </c>
      <c r="B72" s="34">
        <v>938</v>
      </c>
      <c r="C72" s="35">
        <v>5</v>
      </c>
      <c r="D72" s="35">
        <v>3</v>
      </c>
      <c r="E72" s="38" t="s">
        <v>45</v>
      </c>
      <c r="F72" s="34">
        <v>610</v>
      </c>
      <c r="G72" s="37">
        <v>88387.6</v>
      </c>
      <c r="H72" s="37">
        <v>7700</v>
      </c>
      <c r="I72" s="32">
        <v>76721.3</v>
      </c>
      <c r="J72" s="32">
        <v>6118.4</v>
      </c>
      <c r="K72" s="32">
        <f t="shared" si="0"/>
        <v>86.800976607578434</v>
      </c>
      <c r="L72" s="32">
        <f t="shared" si="1"/>
        <v>79.459740259740258</v>
      </c>
    </row>
    <row r="73" spans="1:12" ht="33.75" customHeight="1" x14ac:dyDescent="0.2">
      <c r="A73" s="33" t="s">
        <v>75</v>
      </c>
      <c r="B73" s="34">
        <v>938</v>
      </c>
      <c r="C73" s="35">
        <v>5</v>
      </c>
      <c r="D73" s="35">
        <v>3</v>
      </c>
      <c r="E73" s="38" t="s">
        <v>48</v>
      </c>
      <c r="F73" s="34"/>
      <c r="G73" s="37">
        <f t="shared" ref="G73:J74" si="29">G74</f>
        <v>37546.400000000001</v>
      </c>
      <c r="H73" s="37">
        <f t="shared" si="29"/>
        <v>8497.2999999999993</v>
      </c>
      <c r="I73" s="32">
        <f t="shared" si="29"/>
        <v>35627</v>
      </c>
      <c r="J73" s="32">
        <f t="shared" si="29"/>
        <v>8497.2999999999993</v>
      </c>
      <c r="K73" s="32">
        <f t="shared" si="0"/>
        <v>94.887925340378828</v>
      </c>
      <c r="L73" s="32">
        <f t="shared" si="1"/>
        <v>100</v>
      </c>
    </row>
    <row r="74" spans="1:12" ht="30" x14ac:dyDescent="0.2">
      <c r="A74" s="33" t="s">
        <v>8</v>
      </c>
      <c r="B74" s="34">
        <v>938</v>
      </c>
      <c r="C74" s="35">
        <v>5</v>
      </c>
      <c r="D74" s="35">
        <v>3</v>
      </c>
      <c r="E74" s="38" t="s">
        <v>48</v>
      </c>
      <c r="F74" s="34">
        <v>600</v>
      </c>
      <c r="G74" s="37">
        <f t="shared" si="29"/>
        <v>37546.400000000001</v>
      </c>
      <c r="H74" s="37">
        <f t="shared" si="29"/>
        <v>8497.2999999999993</v>
      </c>
      <c r="I74" s="32">
        <f t="shared" si="29"/>
        <v>35627</v>
      </c>
      <c r="J74" s="32">
        <f t="shared" si="29"/>
        <v>8497.2999999999993</v>
      </c>
      <c r="K74" s="32">
        <f t="shared" si="0"/>
        <v>94.887925340378828</v>
      </c>
      <c r="L74" s="32">
        <f t="shared" si="1"/>
        <v>100</v>
      </c>
    </row>
    <row r="75" spans="1:12" ht="15" x14ac:dyDescent="0.2">
      <c r="A75" s="33" t="s">
        <v>40</v>
      </c>
      <c r="B75" s="34">
        <v>938</v>
      </c>
      <c r="C75" s="35">
        <v>5</v>
      </c>
      <c r="D75" s="35">
        <v>3</v>
      </c>
      <c r="E75" s="38" t="s">
        <v>48</v>
      </c>
      <c r="F75" s="34">
        <v>610</v>
      </c>
      <c r="G75" s="37">
        <v>37546.400000000001</v>
      </c>
      <c r="H75" s="37">
        <v>8497.2999999999993</v>
      </c>
      <c r="I75" s="32">
        <v>35627</v>
      </c>
      <c r="J75" s="32">
        <v>8497.2999999999993</v>
      </c>
      <c r="K75" s="32">
        <f t="shared" si="0"/>
        <v>94.887925340378828</v>
      </c>
      <c r="L75" s="32">
        <f t="shared" si="1"/>
        <v>100</v>
      </c>
    </row>
    <row r="76" spans="1:12" ht="15" x14ac:dyDescent="0.2">
      <c r="A76" s="33" t="s">
        <v>11</v>
      </c>
      <c r="B76" s="34">
        <v>938</v>
      </c>
      <c r="C76" s="35">
        <v>7</v>
      </c>
      <c r="D76" s="35" t="s">
        <v>3</v>
      </c>
      <c r="E76" s="36" t="s">
        <v>3</v>
      </c>
      <c r="F76" s="34" t="s">
        <v>3</v>
      </c>
      <c r="G76" s="37">
        <f>G81+G77</f>
        <v>883.6</v>
      </c>
      <c r="H76" s="37">
        <f t="shared" ref="H76:J76" si="30">H81+H77</f>
        <v>0</v>
      </c>
      <c r="I76" s="37">
        <f t="shared" si="30"/>
        <v>771.5</v>
      </c>
      <c r="J76" s="37">
        <f t="shared" si="30"/>
        <v>0</v>
      </c>
      <c r="K76" s="32">
        <f t="shared" si="0"/>
        <v>87.313263920325937</v>
      </c>
      <c r="L76" s="32">
        <v>0</v>
      </c>
    </row>
    <row r="77" spans="1:12" ht="15" x14ac:dyDescent="0.2">
      <c r="A77" s="33" t="s">
        <v>64</v>
      </c>
      <c r="B77" s="34">
        <v>938</v>
      </c>
      <c r="C77" s="35">
        <v>7</v>
      </c>
      <c r="D77" s="35">
        <v>5</v>
      </c>
      <c r="E77" s="36"/>
      <c r="F77" s="34"/>
      <c r="G77" s="37">
        <f>G78</f>
        <v>283.5</v>
      </c>
      <c r="H77" s="37">
        <f t="shared" ref="H77:J77" si="31">H78</f>
        <v>0</v>
      </c>
      <c r="I77" s="37">
        <f t="shared" si="31"/>
        <v>213.3</v>
      </c>
      <c r="J77" s="37">
        <f t="shared" si="31"/>
        <v>0</v>
      </c>
      <c r="K77" s="32">
        <f t="shared" si="0"/>
        <v>75.238095238095241</v>
      </c>
      <c r="L77" s="32">
        <v>0</v>
      </c>
    </row>
    <row r="78" spans="1:12" ht="60" x14ac:dyDescent="0.2">
      <c r="A78" s="33" t="s">
        <v>66</v>
      </c>
      <c r="B78" s="34">
        <v>938</v>
      </c>
      <c r="C78" s="35">
        <v>7</v>
      </c>
      <c r="D78" s="35">
        <v>5</v>
      </c>
      <c r="E78" s="38" t="s">
        <v>49</v>
      </c>
      <c r="F78" s="34"/>
      <c r="G78" s="37">
        <f>G79</f>
        <v>283.5</v>
      </c>
      <c r="H78" s="37">
        <f t="shared" ref="H78:J78" si="32">H79</f>
        <v>0</v>
      </c>
      <c r="I78" s="37">
        <f t="shared" si="32"/>
        <v>213.3</v>
      </c>
      <c r="J78" s="37">
        <f t="shared" si="32"/>
        <v>0</v>
      </c>
      <c r="K78" s="32">
        <f t="shared" si="0"/>
        <v>75.238095238095241</v>
      </c>
      <c r="L78" s="32">
        <v>0</v>
      </c>
    </row>
    <row r="79" spans="1:12" ht="30" x14ac:dyDescent="0.2">
      <c r="A79" s="33" t="s">
        <v>2</v>
      </c>
      <c r="B79" s="34">
        <v>938</v>
      </c>
      <c r="C79" s="35">
        <v>7</v>
      </c>
      <c r="D79" s="35">
        <v>5</v>
      </c>
      <c r="E79" s="38" t="s">
        <v>49</v>
      </c>
      <c r="F79" s="34">
        <v>200</v>
      </c>
      <c r="G79" s="37">
        <f>G80</f>
        <v>283.5</v>
      </c>
      <c r="H79" s="37">
        <f t="shared" ref="H79:J79" si="33">H80</f>
        <v>0</v>
      </c>
      <c r="I79" s="37">
        <f t="shared" si="33"/>
        <v>213.3</v>
      </c>
      <c r="J79" s="37">
        <f t="shared" si="33"/>
        <v>0</v>
      </c>
      <c r="K79" s="32">
        <f t="shared" si="0"/>
        <v>75.238095238095241</v>
      </c>
      <c r="L79" s="32">
        <v>0</v>
      </c>
    </row>
    <row r="80" spans="1:12" ht="30" x14ac:dyDescent="0.2">
      <c r="A80" s="33" t="s">
        <v>1</v>
      </c>
      <c r="B80" s="34">
        <v>938</v>
      </c>
      <c r="C80" s="35">
        <v>7</v>
      </c>
      <c r="D80" s="35">
        <v>5</v>
      </c>
      <c r="E80" s="38" t="s">
        <v>49</v>
      </c>
      <c r="F80" s="34">
        <v>240</v>
      </c>
      <c r="G80" s="37">
        <v>283.5</v>
      </c>
      <c r="H80" s="37">
        <v>0</v>
      </c>
      <c r="I80" s="37">
        <v>213.3</v>
      </c>
      <c r="J80" s="37">
        <v>0</v>
      </c>
      <c r="K80" s="32">
        <f t="shared" si="0"/>
        <v>75.238095238095241</v>
      </c>
      <c r="L80" s="32">
        <v>0</v>
      </c>
    </row>
    <row r="81" spans="1:12" ht="15" x14ac:dyDescent="0.2">
      <c r="A81" s="33" t="s">
        <v>47</v>
      </c>
      <c r="B81" s="34">
        <v>938</v>
      </c>
      <c r="C81" s="35">
        <v>7</v>
      </c>
      <c r="D81" s="35">
        <v>7</v>
      </c>
      <c r="E81" s="36" t="s">
        <v>3</v>
      </c>
      <c r="F81" s="34" t="s">
        <v>3</v>
      </c>
      <c r="G81" s="37">
        <f>G82</f>
        <v>600.1</v>
      </c>
      <c r="H81" s="37">
        <v>0</v>
      </c>
      <c r="I81" s="32">
        <f t="shared" ref="I81:J84" si="34">I82</f>
        <v>558.20000000000005</v>
      </c>
      <c r="J81" s="32">
        <f t="shared" si="34"/>
        <v>0</v>
      </c>
      <c r="K81" s="32">
        <f t="shared" si="0"/>
        <v>93.0178303616064</v>
      </c>
      <c r="L81" s="32">
        <v>0</v>
      </c>
    </row>
    <row r="82" spans="1:12" ht="50.25" customHeight="1" x14ac:dyDescent="0.2">
      <c r="A82" s="33" t="s">
        <v>65</v>
      </c>
      <c r="B82" s="34">
        <v>938</v>
      </c>
      <c r="C82" s="35">
        <v>7</v>
      </c>
      <c r="D82" s="35">
        <v>7</v>
      </c>
      <c r="E82" s="38" t="s">
        <v>54</v>
      </c>
      <c r="F82" s="34" t="s">
        <v>3</v>
      </c>
      <c r="G82" s="37">
        <f>G84</f>
        <v>600.1</v>
      </c>
      <c r="H82" s="37">
        <v>0</v>
      </c>
      <c r="I82" s="32">
        <f>I84</f>
        <v>558.20000000000005</v>
      </c>
      <c r="J82" s="32">
        <f>J84</f>
        <v>0</v>
      </c>
      <c r="K82" s="32">
        <f t="shared" si="0"/>
        <v>93.0178303616064</v>
      </c>
      <c r="L82" s="32">
        <v>0</v>
      </c>
    </row>
    <row r="83" spans="1:12" ht="18.75" customHeight="1" x14ac:dyDescent="0.2">
      <c r="A83" s="33" t="s">
        <v>56</v>
      </c>
      <c r="B83" s="34">
        <v>938</v>
      </c>
      <c r="C83" s="35">
        <v>7</v>
      </c>
      <c r="D83" s="35">
        <v>7</v>
      </c>
      <c r="E83" s="38" t="s">
        <v>55</v>
      </c>
      <c r="F83" s="34"/>
      <c r="G83" s="37">
        <f>G84</f>
        <v>600.1</v>
      </c>
      <c r="H83" s="37">
        <f t="shared" ref="H83:K83" si="35">H84</f>
        <v>0</v>
      </c>
      <c r="I83" s="37">
        <f t="shared" si="35"/>
        <v>558.20000000000005</v>
      </c>
      <c r="J83" s="37">
        <f t="shared" si="35"/>
        <v>0</v>
      </c>
      <c r="K83" s="37">
        <f t="shared" si="35"/>
        <v>93.0178303616064</v>
      </c>
      <c r="L83" s="32">
        <v>0</v>
      </c>
    </row>
    <row r="84" spans="1:12" ht="30" x14ac:dyDescent="0.2">
      <c r="A84" s="33" t="s">
        <v>8</v>
      </c>
      <c r="B84" s="34">
        <v>938</v>
      </c>
      <c r="C84" s="35">
        <v>7</v>
      </c>
      <c r="D84" s="35">
        <v>7</v>
      </c>
      <c r="E84" s="38" t="s">
        <v>55</v>
      </c>
      <c r="F84" s="34">
        <v>600</v>
      </c>
      <c r="G84" s="37">
        <f>G85</f>
        <v>600.1</v>
      </c>
      <c r="H84" s="37">
        <v>0</v>
      </c>
      <c r="I84" s="32">
        <f>I85</f>
        <v>558.20000000000005</v>
      </c>
      <c r="J84" s="32">
        <f t="shared" si="34"/>
        <v>0</v>
      </c>
      <c r="K84" s="32">
        <f t="shared" si="0"/>
        <v>93.0178303616064</v>
      </c>
      <c r="L84" s="32">
        <v>0</v>
      </c>
    </row>
    <row r="85" spans="1:12" ht="15" x14ac:dyDescent="0.2">
      <c r="A85" s="33" t="s">
        <v>40</v>
      </c>
      <c r="B85" s="34">
        <v>938</v>
      </c>
      <c r="C85" s="35">
        <v>7</v>
      </c>
      <c r="D85" s="35">
        <v>7</v>
      </c>
      <c r="E85" s="38" t="s">
        <v>55</v>
      </c>
      <c r="F85" s="34">
        <v>610</v>
      </c>
      <c r="G85" s="37">
        <v>600.1</v>
      </c>
      <c r="H85" s="37">
        <v>0</v>
      </c>
      <c r="I85" s="32">
        <v>558.20000000000005</v>
      </c>
      <c r="J85" s="32">
        <v>0</v>
      </c>
      <c r="K85" s="32">
        <f t="shared" si="0"/>
        <v>93.0178303616064</v>
      </c>
      <c r="L85" s="32">
        <v>0</v>
      </c>
    </row>
    <row r="86" spans="1:12" ht="15" x14ac:dyDescent="0.2">
      <c r="A86" s="33" t="s">
        <v>10</v>
      </c>
      <c r="B86" s="34">
        <v>938</v>
      </c>
      <c r="C86" s="35">
        <v>8</v>
      </c>
      <c r="D86" s="35" t="s">
        <v>3</v>
      </c>
      <c r="E86" s="36" t="s">
        <v>3</v>
      </c>
      <c r="F86" s="34" t="s">
        <v>3</v>
      </c>
      <c r="G86" s="37">
        <f t="shared" ref="G86:H90" si="36">G87</f>
        <v>15868.4</v>
      </c>
      <c r="H86" s="37">
        <f t="shared" si="36"/>
        <v>0</v>
      </c>
      <c r="I86" s="32">
        <f t="shared" ref="I86:J90" si="37">I87</f>
        <v>15710.2</v>
      </c>
      <c r="J86" s="32">
        <f t="shared" si="37"/>
        <v>0</v>
      </c>
      <c r="K86" s="32">
        <f t="shared" si="0"/>
        <v>99.003050086965288</v>
      </c>
      <c r="L86" s="32">
        <v>0</v>
      </c>
    </row>
    <row r="87" spans="1:12" ht="15" x14ac:dyDescent="0.2">
      <c r="A87" s="33" t="s">
        <v>9</v>
      </c>
      <c r="B87" s="34">
        <v>938</v>
      </c>
      <c r="C87" s="35">
        <v>8</v>
      </c>
      <c r="D87" s="35">
        <v>4</v>
      </c>
      <c r="E87" s="36" t="s">
        <v>3</v>
      </c>
      <c r="F87" s="34" t="s">
        <v>3</v>
      </c>
      <c r="G87" s="37">
        <f t="shared" si="36"/>
        <v>15868.4</v>
      </c>
      <c r="H87" s="37">
        <f t="shared" si="36"/>
        <v>0</v>
      </c>
      <c r="I87" s="32">
        <f t="shared" si="37"/>
        <v>15710.2</v>
      </c>
      <c r="J87" s="32">
        <f t="shared" si="37"/>
        <v>0</v>
      </c>
      <c r="K87" s="32">
        <f t="shared" si="0"/>
        <v>99.003050086965288</v>
      </c>
      <c r="L87" s="32">
        <v>0</v>
      </c>
    </row>
    <row r="88" spans="1:12" ht="48.75" customHeight="1" x14ac:dyDescent="0.2">
      <c r="A88" s="33" t="s">
        <v>65</v>
      </c>
      <c r="B88" s="34">
        <v>938</v>
      </c>
      <c r="C88" s="35">
        <v>8</v>
      </c>
      <c r="D88" s="35">
        <v>4</v>
      </c>
      <c r="E88" s="38" t="s">
        <v>54</v>
      </c>
      <c r="F88" s="34" t="s">
        <v>3</v>
      </c>
      <c r="G88" s="37">
        <f>G89</f>
        <v>15868.4</v>
      </c>
      <c r="H88" s="37">
        <f t="shared" si="36"/>
        <v>0</v>
      </c>
      <c r="I88" s="37">
        <f t="shared" si="37"/>
        <v>15710.2</v>
      </c>
      <c r="J88" s="37">
        <f t="shared" si="37"/>
        <v>0</v>
      </c>
      <c r="K88" s="32">
        <f t="shared" si="0"/>
        <v>99.003050086965288</v>
      </c>
      <c r="L88" s="32">
        <v>0</v>
      </c>
    </row>
    <row r="89" spans="1:12" ht="30.75" customHeight="1" x14ac:dyDescent="0.2">
      <c r="A89" s="33" t="s">
        <v>58</v>
      </c>
      <c r="B89" s="34">
        <v>938</v>
      </c>
      <c r="C89" s="35">
        <v>8</v>
      </c>
      <c r="D89" s="35">
        <v>4</v>
      </c>
      <c r="E89" s="38" t="s">
        <v>57</v>
      </c>
      <c r="F89" s="34"/>
      <c r="G89" s="37">
        <f>G90</f>
        <v>15868.4</v>
      </c>
      <c r="H89" s="37">
        <f t="shared" ref="H89:J89" si="38">H90</f>
        <v>0</v>
      </c>
      <c r="I89" s="37">
        <f t="shared" si="38"/>
        <v>15710.2</v>
      </c>
      <c r="J89" s="37">
        <f t="shared" si="38"/>
        <v>0</v>
      </c>
      <c r="K89" s="32">
        <f t="shared" si="0"/>
        <v>99.003050086965288</v>
      </c>
      <c r="L89" s="32">
        <v>0</v>
      </c>
    </row>
    <row r="90" spans="1:12" ht="30" x14ac:dyDescent="0.2">
      <c r="A90" s="33" t="s">
        <v>8</v>
      </c>
      <c r="B90" s="34">
        <v>938</v>
      </c>
      <c r="C90" s="35">
        <v>8</v>
      </c>
      <c r="D90" s="35">
        <v>4</v>
      </c>
      <c r="E90" s="38" t="s">
        <v>57</v>
      </c>
      <c r="F90" s="34">
        <v>600</v>
      </c>
      <c r="G90" s="37">
        <f t="shared" si="36"/>
        <v>15868.4</v>
      </c>
      <c r="H90" s="37">
        <f t="shared" si="36"/>
        <v>0</v>
      </c>
      <c r="I90" s="32">
        <f t="shared" si="37"/>
        <v>15710.2</v>
      </c>
      <c r="J90" s="32">
        <f t="shared" si="37"/>
        <v>0</v>
      </c>
      <c r="K90" s="32">
        <f t="shared" si="0"/>
        <v>99.003050086965288</v>
      </c>
      <c r="L90" s="32">
        <v>0</v>
      </c>
    </row>
    <row r="91" spans="1:12" ht="15" x14ac:dyDescent="0.2">
      <c r="A91" s="33" t="s">
        <v>40</v>
      </c>
      <c r="B91" s="34">
        <v>938</v>
      </c>
      <c r="C91" s="35">
        <v>8</v>
      </c>
      <c r="D91" s="35">
        <v>4</v>
      </c>
      <c r="E91" s="38" t="s">
        <v>57</v>
      </c>
      <c r="F91" s="34">
        <v>610</v>
      </c>
      <c r="G91" s="37">
        <v>15868.4</v>
      </c>
      <c r="H91" s="37">
        <v>0</v>
      </c>
      <c r="I91" s="32">
        <v>15710.2</v>
      </c>
      <c r="J91" s="32">
        <v>0</v>
      </c>
      <c r="K91" s="32">
        <f t="shared" si="0"/>
        <v>99.003050086965288</v>
      </c>
      <c r="L91" s="32">
        <v>0</v>
      </c>
    </row>
    <row r="92" spans="1:12" ht="15" x14ac:dyDescent="0.2">
      <c r="A92" s="33" t="s">
        <v>44</v>
      </c>
      <c r="B92" s="34">
        <v>938</v>
      </c>
      <c r="C92" s="35">
        <v>10</v>
      </c>
      <c r="D92" s="35"/>
      <c r="E92" s="38"/>
      <c r="F92" s="34"/>
      <c r="G92" s="37">
        <f t="shared" ref="G92:J93" si="39">G93</f>
        <v>1500</v>
      </c>
      <c r="H92" s="37">
        <f t="shared" si="39"/>
        <v>0</v>
      </c>
      <c r="I92" s="37">
        <f t="shared" si="39"/>
        <v>1500</v>
      </c>
      <c r="J92" s="37">
        <f t="shared" si="39"/>
        <v>0</v>
      </c>
      <c r="K92" s="32">
        <f t="shared" si="0"/>
        <v>100</v>
      </c>
      <c r="L92" s="32">
        <f>L94</f>
        <v>0</v>
      </c>
    </row>
    <row r="93" spans="1:12" ht="15" x14ac:dyDescent="0.2">
      <c r="A93" s="33" t="s">
        <v>46</v>
      </c>
      <c r="B93" s="34">
        <v>938</v>
      </c>
      <c r="C93" s="35">
        <v>10</v>
      </c>
      <c r="D93" s="35">
        <v>1</v>
      </c>
      <c r="E93" s="38"/>
      <c r="F93" s="34"/>
      <c r="G93" s="37">
        <f t="shared" si="39"/>
        <v>1500</v>
      </c>
      <c r="H93" s="37">
        <f t="shared" si="39"/>
        <v>0</v>
      </c>
      <c r="I93" s="37">
        <f t="shared" si="39"/>
        <v>1500</v>
      </c>
      <c r="J93" s="37">
        <f t="shared" si="39"/>
        <v>0</v>
      </c>
      <c r="K93" s="32">
        <f t="shared" si="0"/>
        <v>100</v>
      </c>
      <c r="L93" s="32">
        <f>L94</f>
        <v>0</v>
      </c>
    </row>
    <row r="94" spans="1:12" ht="15" x14ac:dyDescent="0.2">
      <c r="A94" s="33" t="s">
        <v>4</v>
      </c>
      <c r="B94" s="34">
        <v>938</v>
      </c>
      <c r="C94" s="35">
        <v>10</v>
      </c>
      <c r="D94" s="35">
        <v>1</v>
      </c>
      <c r="E94" s="38" t="s">
        <v>33</v>
      </c>
      <c r="F94" s="34"/>
      <c r="G94" s="37">
        <f>G95</f>
        <v>1500</v>
      </c>
      <c r="H94" s="37">
        <f t="shared" ref="H94:J94" si="40">H95</f>
        <v>0</v>
      </c>
      <c r="I94" s="37">
        <f t="shared" si="40"/>
        <v>1500</v>
      </c>
      <c r="J94" s="37">
        <f t="shared" si="40"/>
        <v>0</v>
      </c>
      <c r="K94" s="32">
        <f t="shared" si="0"/>
        <v>100</v>
      </c>
      <c r="L94" s="32">
        <f>L95</f>
        <v>0</v>
      </c>
    </row>
    <row r="95" spans="1:12" ht="15" x14ac:dyDescent="0.2">
      <c r="A95" s="33" t="s">
        <v>42</v>
      </c>
      <c r="B95" s="34">
        <v>938</v>
      </c>
      <c r="C95" s="35">
        <v>10</v>
      </c>
      <c r="D95" s="35">
        <v>1</v>
      </c>
      <c r="E95" s="38" t="s">
        <v>33</v>
      </c>
      <c r="F95" s="34">
        <v>300</v>
      </c>
      <c r="G95" s="37">
        <f>G96</f>
        <v>1500</v>
      </c>
      <c r="H95" s="37">
        <f t="shared" ref="H95:J95" si="41">H96</f>
        <v>0</v>
      </c>
      <c r="I95" s="37">
        <f t="shared" si="41"/>
        <v>1500</v>
      </c>
      <c r="J95" s="37">
        <f t="shared" si="41"/>
        <v>0</v>
      </c>
      <c r="K95" s="32">
        <f t="shared" si="0"/>
        <v>100</v>
      </c>
      <c r="L95" s="32">
        <f>L96</f>
        <v>0</v>
      </c>
    </row>
    <row r="96" spans="1:12" ht="30" x14ac:dyDescent="0.2">
      <c r="A96" s="33" t="s">
        <v>43</v>
      </c>
      <c r="B96" s="34">
        <v>938</v>
      </c>
      <c r="C96" s="35">
        <v>10</v>
      </c>
      <c r="D96" s="35">
        <v>1</v>
      </c>
      <c r="E96" s="38" t="s">
        <v>33</v>
      </c>
      <c r="F96" s="34">
        <v>320</v>
      </c>
      <c r="G96" s="37">
        <v>1500</v>
      </c>
      <c r="H96" s="37">
        <v>0</v>
      </c>
      <c r="I96" s="32">
        <v>1500</v>
      </c>
      <c r="J96" s="32">
        <v>0</v>
      </c>
      <c r="K96" s="32">
        <f t="shared" si="0"/>
        <v>100</v>
      </c>
      <c r="L96" s="32">
        <v>0</v>
      </c>
    </row>
    <row r="97" spans="1:12" ht="15" x14ac:dyDescent="0.2">
      <c r="A97" s="33" t="s">
        <v>7</v>
      </c>
      <c r="B97" s="34">
        <v>938</v>
      </c>
      <c r="C97" s="35">
        <v>11</v>
      </c>
      <c r="D97" s="35" t="s">
        <v>3</v>
      </c>
      <c r="E97" s="36" t="s">
        <v>3</v>
      </c>
      <c r="F97" s="34" t="s">
        <v>3</v>
      </c>
      <c r="G97" s="37">
        <f>G98+G103</f>
        <v>2466.6999999999998</v>
      </c>
      <c r="H97" s="37">
        <v>0</v>
      </c>
      <c r="I97" s="32">
        <f>I98+I103</f>
        <v>2243.7999999999997</v>
      </c>
      <c r="J97" s="32">
        <f>J98</f>
        <v>0</v>
      </c>
      <c r="K97" s="32">
        <f t="shared" si="0"/>
        <v>90.963635626545582</v>
      </c>
      <c r="L97" s="32">
        <v>0</v>
      </c>
    </row>
    <row r="98" spans="1:12" ht="15" x14ac:dyDescent="0.2">
      <c r="A98" s="33" t="s">
        <v>6</v>
      </c>
      <c r="B98" s="34">
        <v>938</v>
      </c>
      <c r="C98" s="35">
        <v>11</v>
      </c>
      <c r="D98" s="35">
        <v>1</v>
      </c>
      <c r="E98" s="36" t="s">
        <v>3</v>
      </c>
      <c r="F98" s="34" t="s">
        <v>3</v>
      </c>
      <c r="G98" s="37">
        <f>G99</f>
        <v>2149</v>
      </c>
      <c r="H98" s="37">
        <v>0</v>
      </c>
      <c r="I98" s="32">
        <f>I99</f>
        <v>1926.1</v>
      </c>
      <c r="J98" s="32">
        <f>J99</f>
        <v>0</v>
      </c>
      <c r="K98" s="32">
        <f t="shared" si="0"/>
        <v>89.627733829688225</v>
      </c>
      <c r="L98" s="32">
        <v>0</v>
      </c>
    </row>
    <row r="99" spans="1:12" ht="49.5" customHeight="1" x14ac:dyDescent="0.2">
      <c r="A99" s="33" t="s">
        <v>65</v>
      </c>
      <c r="B99" s="34">
        <v>938</v>
      </c>
      <c r="C99" s="35">
        <v>11</v>
      </c>
      <c r="D99" s="35">
        <v>1</v>
      </c>
      <c r="E99" s="38" t="s">
        <v>54</v>
      </c>
      <c r="F99" s="34" t="s">
        <v>3</v>
      </c>
      <c r="G99" s="37">
        <f>G101</f>
        <v>2149</v>
      </c>
      <c r="H99" s="37">
        <v>0</v>
      </c>
      <c r="I99" s="32">
        <f>I101</f>
        <v>1926.1</v>
      </c>
      <c r="J99" s="32">
        <f>J101+J106</f>
        <v>0</v>
      </c>
      <c r="K99" s="32">
        <f t="shared" si="0"/>
        <v>89.627733829688225</v>
      </c>
      <c r="L99" s="32">
        <v>0</v>
      </c>
    </row>
    <row r="100" spans="1:12" ht="33" customHeight="1" x14ac:dyDescent="0.2">
      <c r="A100" s="33" t="s">
        <v>60</v>
      </c>
      <c r="B100" s="34">
        <v>938</v>
      </c>
      <c r="C100" s="35">
        <v>11</v>
      </c>
      <c r="D100" s="35">
        <v>1</v>
      </c>
      <c r="E100" s="38" t="s">
        <v>59</v>
      </c>
      <c r="F100" s="34"/>
      <c r="G100" s="37">
        <f>G101</f>
        <v>2149</v>
      </c>
      <c r="H100" s="37">
        <f t="shared" ref="H100:J100" si="42">H101</f>
        <v>0</v>
      </c>
      <c r="I100" s="37">
        <f t="shared" si="42"/>
        <v>1926.1</v>
      </c>
      <c r="J100" s="37">
        <f t="shared" si="42"/>
        <v>0</v>
      </c>
      <c r="K100" s="32">
        <f t="shared" si="0"/>
        <v>89.627733829688225</v>
      </c>
      <c r="L100" s="32">
        <v>0</v>
      </c>
    </row>
    <row r="101" spans="1:12" ht="30" x14ac:dyDescent="0.2">
      <c r="A101" s="33" t="s">
        <v>8</v>
      </c>
      <c r="B101" s="34">
        <v>938</v>
      </c>
      <c r="C101" s="35">
        <v>11</v>
      </c>
      <c r="D101" s="35">
        <v>1</v>
      </c>
      <c r="E101" s="38" t="s">
        <v>59</v>
      </c>
      <c r="F101" s="34">
        <v>600</v>
      </c>
      <c r="G101" s="37">
        <f>G102</f>
        <v>2149</v>
      </c>
      <c r="H101" s="37">
        <v>0</v>
      </c>
      <c r="I101" s="32">
        <f>I102</f>
        <v>1926.1</v>
      </c>
      <c r="J101" s="32">
        <f>J102</f>
        <v>0</v>
      </c>
      <c r="K101" s="32">
        <f t="shared" si="0"/>
        <v>89.627733829688225</v>
      </c>
      <c r="L101" s="32">
        <v>0</v>
      </c>
    </row>
    <row r="102" spans="1:12" ht="15" x14ac:dyDescent="0.2">
      <c r="A102" s="33" t="s">
        <v>40</v>
      </c>
      <c r="B102" s="34">
        <v>938</v>
      </c>
      <c r="C102" s="35">
        <v>11</v>
      </c>
      <c r="D102" s="35">
        <v>1</v>
      </c>
      <c r="E102" s="38" t="s">
        <v>59</v>
      </c>
      <c r="F102" s="34">
        <v>610</v>
      </c>
      <c r="G102" s="37">
        <v>2149</v>
      </c>
      <c r="H102" s="37">
        <v>0</v>
      </c>
      <c r="I102" s="32">
        <v>1926.1</v>
      </c>
      <c r="J102" s="32">
        <v>0</v>
      </c>
      <c r="K102" s="32">
        <f t="shared" si="0"/>
        <v>89.627733829688225</v>
      </c>
      <c r="L102" s="32">
        <v>0</v>
      </c>
    </row>
    <row r="103" spans="1:12" ht="15" x14ac:dyDescent="0.2">
      <c r="A103" s="33" t="s">
        <v>50</v>
      </c>
      <c r="B103" s="34">
        <v>938</v>
      </c>
      <c r="C103" s="35">
        <v>11</v>
      </c>
      <c r="D103" s="35">
        <v>2</v>
      </c>
      <c r="E103" s="38"/>
      <c r="F103" s="34"/>
      <c r="G103" s="37">
        <f>G104</f>
        <v>317.7</v>
      </c>
      <c r="H103" s="37">
        <f t="shared" ref="H103:L103" si="43">H104</f>
        <v>0</v>
      </c>
      <c r="I103" s="37">
        <f t="shared" si="43"/>
        <v>317.7</v>
      </c>
      <c r="J103" s="37">
        <f t="shared" si="43"/>
        <v>0</v>
      </c>
      <c r="K103" s="37">
        <f t="shared" si="43"/>
        <v>100</v>
      </c>
      <c r="L103" s="37">
        <f t="shared" si="43"/>
        <v>0</v>
      </c>
    </row>
    <row r="104" spans="1:12" ht="48.75" customHeight="1" x14ac:dyDescent="0.2">
      <c r="A104" s="33" t="s">
        <v>65</v>
      </c>
      <c r="B104" s="34">
        <v>938</v>
      </c>
      <c r="C104" s="35">
        <v>11</v>
      </c>
      <c r="D104" s="35">
        <v>2</v>
      </c>
      <c r="E104" s="38" t="s">
        <v>54</v>
      </c>
      <c r="F104" s="34"/>
      <c r="G104" s="37">
        <f>G106</f>
        <v>317.7</v>
      </c>
      <c r="H104" s="37">
        <f t="shared" ref="H104:L105" si="44">H106</f>
        <v>0</v>
      </c>
      <c r="I104" s="37">
        <f t="shared" si="44"/>
        <v>317.7</v>
      </c>
      <c r="J104" s="37">
        <f t="shared" si="44"/>
        <v>0</v>
      </c>
      <c r="K104" s="37">
        <f t="shared" si="44"/>
        <v>100</v>
      </c>
      <c r="L104" s="37">
        <f t="shared" si="44"/>
        <v>0</v>
      </c>
    </row>
    <row r="105" spans="1:12" ht="35.25" customHeight="1" x14ac:dyDescent="0.2">
      <c r="A105" s="33" t="s">
        <v>60</v>
      </c>
      <c r="B105" s="34">
        <v>938</v>
      </c>
      <c r="C105" s="35">
        <v>11</v>
      </c>
      <c r="D105" s="35">
        <v>2</v>
      </c>
      <c r="E105" s="38" t="s">
        <v>59</v>
      </c>
      <c r="F105" s="34"/>
      <c r="G105" s="37">
        <f>G106</f>
        <v>317.7</v>
      </c>
      <c r="H105" s="37">
        <f t="shared" ref="H105:J105" si="45">H106</f>
        <v>0</v>
      </c>
      <c r="I105" s="37">
        <f t="shared" si="45"/>
        <v>317.7</v>
      </c>
      <c r="J105" s="37">
        <f t="shared" si="45"/>
        <v>0</v>
      </c>
      <c r="K105" s="37">
        <f t="shared" si="44"/>
        <v>100</v>
      </c>
      <c r="L105" s="37">
        <v>0</v>
      </c>
    </row>
    <row r="106" spans="1:12" ht="17.25" customHeight="1" x14ac:dyDescent="0.2">
      <c r="A106" s="33" t="s">
        <v>5</v>
      </c>
      <c r="B106" s="34">
        <v>938</v>
      </c>
      <c r="C106" s="35">
        <v>11</v>
      </c>
      <c r="D106" s="35">
        <v>2</v>
      </c>
      <c r="E106" s="38" t="s">
        <v>59</v>
      </c>
      <c r="F106" s="34">
        <v>800</v>
      </c>
      <c r="G106" s="37">
        <f>G107</f>
        <v>317.7</v>
      </c>
      <c r="H106" s="37">
        <v>0</v>
      </c>
      <c r="I106" s="32">
        <f>I107</f>
        <v>317.7</v>
      </c>
      <c r="J106" s="32">
        <f>J107</f>
        <v>0</v>
      </c>
      <c r="K106" s="32">
        <f t="shared" si="0"/>
        <v>100</v>
      </c>
      <c r="L106" s="32">
        <v>0</v>
      </c>
    </row>
    <row r="107" spans="1:12" ht="48" customHeight="1" x14ac:dyDescent="0.2">
      <c r="A107" s="33" t="s">
        <v>51</v>
      </c>
      <c r="B107" s="34">
        <v>938</v>
      </c>
      <c r="C107" s="35">
        <v>11</v>
      </c>
      <c r="D107" s="35">
        <v>2</v>
      </c>
      <c r="E107" s="38" t="s">
        <v>59</v>
      </c>
      <c r="F107" s="34">
        <v>810</v>
      </c>
      <c r="G107" s="37">
        <v>317.7</v>
      </c>
      <c r="H107" s="37">
        <v>0</v>
      </c>
      <c r="I107" s="32">
        <v>317.7</v>
      </c>
      <c r="J107" s="32">
        <v>0</v>
      </c>
      <c r="K107" s="32">
        <f t="shared" si="0"/>
        <v>100</v>
      </c>
      <c r="L107" s="32">
        <v>0</v>
      </c>
    </row>
    <row r="108" spans="1:12" ht="15.75" x14ac:dyDescent="0.25">
      <c r="A108" s="41" t="s">
        <v>0</v>
      </c>
      <c r="B108" s="42"/>
      <c r="C108" s="42"/>
      <c r="D108" s="42"/>
      <c r="E108" s="43"/>
      <c r="F108" s="44"/>
      <c r="G108" s="45">
        <f>G12+G42+G47+G60+G65+G76+G86+G97+G92</f>
        <v>318610.00000000006</v>
      </c>
      <c r="H108" s="45">
        <f>H12+H42+H47+H60+H65+H76+H86+H97+H92</f>
        <v>36107.1</v>
      </c>
      <c r="I108" s="45">
        <f>I12+I42+I47+I60+I65+I76+I86+I97+I92</f>
        <v>299692.7</v>
      </c>
      <c r="J108" s="45">
        <f>J12+J42+J47+J60+J65+J76+J86+J97+J92</f>
        <v>33500.1</v>
      </c>
      <c r="K108" s="31">
        <f t="shared" si="0"/>
        <v>94.062552964439277</v>
      </c>
      <c r="L108" s="31">
        <f t="shared" si="1"/>
        <v>92.779813388502546</v>
      </c>
    </row>
    <row r="109" spans="1:12" ht="15.75" x14ac:dyDescent="0.25">
      <c r="A109" s="50"/>
      <c r="B109" s="51"/>
      <c r="C109" s="51"/>
      <c r="D109" s="51"/>
      <c r="E109" s="51"/>
      <c r="F109" s="52"/>
      <c r="G109" s="53"/>
      <c r="H109" s="54"/>
      <c r="I109" s="54"/>
      <c r="J109" s="54"/>
      <c r="K109" s="55"/>
      <c r="L109" s="55"/>
    </row>
    <row r="110" spans="1:12" ht="15.75" x14ac:dyDescent="0.25">
      <c r="A110" s="50"/>
      <c r="B110" s="51"/>
      <c r="C110" s="51"/>
      <c r="D110" s="51"/>
      <c r="E110" s="51"/>
      <c r="F110" s="52"/>
      <c r="G110" s="53"/>
      <c r="H110" s="54"/>
      <c r="I110" s="54"/>
      <c r="J110" s="54"/>
      <c r="K110" s="55"/>
      <c r="L110" s="55"/>
    </row>
    <row r="111" spans="1:12" ht="15.75" x14ac:dyDescent="0.25">
      <c r="A111" s="7"/>
      <c r="B111" s="8"/>
      <c r="C111" s="8"/>
      <c r="D111" s="8"/>
      <c r="E111" s="8"/>
      <c r="F111" s="9"/>
      <c r="G111" s="10"/>
      <c r="H111" s="10"/>
      <c r="I111" s="11"/>
      <c r="J111" s="11"/>
      <c r="K111" s="12"/>
      <c r="L111" s="13"/>
    </row>
    <row r="112" spans="1:12" ht="10.5" customHeight="1" x14ac:dyDescent="0.25">
      <c r="A112" s="7"/>
      <c r="B112" s="8"/>
      <c r="C112" s="8"/>
      <c r="D112" s="8"/>
      <c r="E112" s="8"/>
      <c r="F112" s="9"/>
      <c r="G112" s="10"/>
      <c r="H112" s="10"/>
      <c r="I112" s="11"/>
      <c r="J112" s="11"/>
      <c r="K112" s="12"/>
      <c r="L112" s="13"/>
    </row>
    <row r="113" spans="1:12" ht="15.75" x14ac:dyDescent="0.25">
      <c r="A113" s="76"/>
      <c r="B113" s="8"/>
      <c r="C113" s="8"/>
      <c r="D113" s="8"/>
      <c r="E113" s="8"/>
      <c r="F113" s="9"/>
      <c r="G113" s="10"/>
      <c r="H113" s="10"/>
      <c r="I113" s="11"/>
      <c r="J113" s="11"/>
      <c r="K113" s="12"/>
      <c r="L113" s="13"/>
    </row>
    <row r="114" spans="1:12" ht="15.75" x14ac:dyDescent="0.25">
      <c r="A114" s="77"/>
      <c r="J114" s="78"/>
      <c r="K114" s="79"/>
    </row>
    <row r="115" spans="1:12" ht="15.75" x14ac:dyDescent="0.25">
      <c r="A115" s="47"/>
      <c r="J115" s="48"/>
      <c r="K115" s="49"/>
    </row>
    <row r="116" spans="1:12" ht="15.75" x14ac:dyDescent="0.25">
      <c r="A116" s="47"/>
      <c r="J116" s="48"/>
      <c r="K116" s="49"/>
    </row>
    <row r="117" spans="1:12" ht="18.75" x14ac:dyDescent="0.3">
      <c r="A117" s="6"/>
      <c r="B117" s="6"/>
      <c r="C117" s="6"/>
      <c r="D117" s="6"/>
      <c r="E117" s="6"/>
      <c r="F117" s="6"/>
      <c r="G117" s="6"/>
      <c r="H117" s="6"/>
    </row>
    <row r="118" spans="1:12" ht="15.75" x14ac:dyDescent="0.25">
      <c r="A118" s="56"/>
      <c r="G118" s="4"/>
      <c r="J118" s="78"/>
      <c r="K118" s="79"/>
    </row>
    <row r="119" spans="1:12" ht="18.75" x14ac:dyDescent="0.3">
      <c r="A119" s="65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</row>
    <row r="120" spans="1:12" x14ac:dyDescent="0.2">
      <c r="G120" s="5"/>
    </row>
  </sheetData>
  <mergeCells count="16">
    <mergeCell ref="J1:L1"/>
    <mergeCell ref="I2:L2"/>
    <mergeCell ref="H4:L4"/>
    <mergeCell ref="H5:L5"/>
    <mergeCell ref="A119:L119"/>
    <mergeCell ref="I8:J8"/>
    <mergeCell ref="K8:L8"/>
    <mergeCell ref="A6:L6"/>
    <mergeCell ref="A8:A9"/>
    <mergeCell ref="B8:B9"/>
    <mergeCell ref="D7:F7"/>
    <mergeCell ref="C8:F8"/>
    <mergeCell ref="G8:H8"/>
    <mergeCell ref="A113:A114"/>
    <mergeCell ref="J114:K114"/>
    <mergeCell ref="J118:K118"/>
  </mergeCells>
  <pageMargins left="0.59055118110236227" right="0.39370078740157483" top="0.78740157480314965" bottom="0.78740157480314965" header="7.874015748031496E-2" footer="0.47244094488188981"/>
  <pageSetup paperSize="9" scale="45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acbudget</dc:creator>
  <cp:lastModifiedBy>Семёнова Екатерина Валерьевна</cp:lastModifiedBy>
  <cp:lastPrinted>2023-02-21T09:44:54Z</cp:lastPrinted>
  <dcterms:created xsi:type="dcterms:W3CDTF">2015-08-24T12:04:42Z</dcterms:created>
  <dcterms:modified xsi:type="dcterms:W3CDTF">2025-01-23T10:00:01Z</dcterms:modified>
</cp:coreProperties>
</file>